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/>
  <mc:AlternateContent xmlns:mc="http://schemas.openxmlformats.org/markup-compatibility/2006">
    <mc:Choice Requires="x15">
      <x15ac:absPath xmlns:x15ac="http://schemas.microsoft.com/office/spreadsheetml/2010/11/ac" url="https://citygreenconsulting.sharepoint.com/Client Master Folder/City of Dinuba Master Folder/RFP Items to Upload to City Website/"/>
    </mc:Choice>
  </mc:AlternateContent>
  <xr:revisionPtr revIDLastSave="475" documentId="11_7433739EA062D9B2AD51E907C1A10BD2A4BEE4AE" xr6:coauthVersionLast="47" xr6:coauthVersionMax="47" xr10:uidLastSave="{A670A28B-DB1B-1E46-8336-CE834B7D8937}"/>
  <bookViews>
    <workbookView xWindow="15240" yWindow="1340" windowWidth="27940" windowHeight="22660" tabRatio="598" firstSheet="1" activeTab="2" xr2:uid="{00000000-000D-0000-FFFF-FFFF00000000}"/>
  </bookViews>
  <sheets>
    <sheet name="Resi &amp; Roll Off Containers" sheetId="7" r:id="rId1"/>
    <sheet name="Commercial Trash List" sheetId="5" r:id="rId2"/>
    <sheet name="Commercial Recycle List" sheetId="11" r:id="rId3"/>
    <sheet name="City Facilities" sheetId="10" r:id="rId4"/>
    <sheet name="Dual Share Bin List" sheetId="9" state="hidden" r:id="rId5"/>
    <sheet name="DP Rprt" sheetId="6" state="hidden" r:id="rId6"/>
    <sheet name="Cola Increase" sheetId="3" state="hidden" r:id="rId7"/>
  </sheets>
  <definedNames>
    <definedName name="_xlnm._FilterDatabase" localSheetId="1" hidden="1">'Commercial Trash List'!$A$3:$I$455</definedName>
    <definedName name="_xlnm.Print_Area" localSheetId="1">'Commercial Trash List'!$A$3:$I$458</definedName>
    <definedName name="_xlnm.Print_Area" localSheetId="4">'Dual Share Bin List'!$A$1:$J$153</definedName>
    <definedName name="_xlnm.Print_Area" localSheetId="0">'Resi &amp; Roll Off Containers'!$B$1:$I$28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7" i="5" l="1"/>
  <c r="G466" i="5"/>
  <c r="G458" i="5"/>
  <c r="G444" i="5"/>
  <c r="G434" i="5"/>
  <c r="G372" i="5"/>
  <c r="H353" i="5"/>
  <c r="H336" i="5"/>
  <c r="H348" i="5"/>
  <c r="H332" i="5"/>
  <c r="H320" i="5"/>
  <c r="H271" i="5"/>
  <c r="H252" i="5"/>
  <c r="K206" i="11"/>
  <c r="H154" i="5"/>
  <c r="G271" i="5" l="1"/>
  <c r="I271" i="5" s="1"/>
  <c r="D19" i="7" l="1"/>
  <c r="G332" i="5" l="1"/>
  <c r="I332" i="5" s="1"/>
  <c r="G252" i="5" l="1"/>
  <c r="I252" i="5" s="1"/>
  <c r="G188" i="5" l="1"/>
  <c r="D444" i="5" l="1"/>
  <c r="G295" i="5" l="1"/>
  <c r="I295" i="5" s="1"/>
  <c r="G232" i="5" l="1"/>
  <c r="G398" i="5" l="1"/>
  <c r="G128" i="5" l="1"/>
  <c r="G151" i="5"/>
  <c r="G420" i="5"/>
  <c r="G386" i="5" l="1"/>
  <c r="G336" i="5" l="1"/>
  <c r="I336" i="5" s="1"/>
  <c r="G320" i="5" l="1"/>
  <c r="I320" i="5" s="1"/>
  <c r="G259" i="5"/>
  <c r="D408" i="5" l="1"/>
  <c r="G408" i="5"/>
  <c r="D271" i="5" l="1"/>
  <c r="D429" i="5" l="1"/>
  <c r="D372" i="5" l="1"/>
  <c r="G154" i="5" l="1"/>
  <c r="I154" i="5" l="1"/>
  <c r="G429" i="5"/>
  <c r="D466" i="5" l="1"/>
  <c r="G56" i="5" l="1"/>
  <c r="D259" i="5" l="1"/>
  <c r="D252" i="5"/>
  <c r="D232" i="5"/>
  <c r="D434" i="5" l="1"/>
  <c r="H156" i="9" l="1"/>
  <c r="F25" i="9"/>
  <c r="F47" i="9"/>
  <c r="D336" i="5" l="1"/>
  <c r="F58" i="9" l="1"/>
  <c r="G394" i="5"/>
  <c r="G348" i="5" l="1"/>
  <c r="I348" i="5" l="1"/>
  <c r="F111" i="9"/>
  <c r="D332" i="5" l="1"/>
  <c r="D151" i="5" l="1"/>
  <c r="D128" i="5"/>
  <c r="F143" i="9" l="1"/>
  <c r="F139" i="9"/>
  <c r="F123" i="9"/>
  <c r="F103" i="9"/>
  <c r="F95" i="9"/>
  <c r="F89" i="9"/>
  <c r="F82" i="9"/>
  <c r="F70" i="9"/>
  <c r="F42" i="9"/>
  <c r="F31" i="9"/>
  <c r="F12" i="9"/>
  <c r="F156" i="9" l="1"/>
  <c r="D56" i="5"/>
  <c r="D394" i="5" l="1"/>
  <c r="D188" i="5"/>
  <c r="D295" i="5" l="1"/>
  <c r="D320" i="5" l="1"/>
  <c r="D458" i="5" l="1"/>
  <c r="G364" i="5"/>
  <c r="D364" i="5"/>
  <c r="D348" i="5" l="1"/>
  <c r="I156" i="5" l="1"/>
  <c r="D353" i="5"/>
  <c r="G353" i="5"/>
  <c r="G357" i="5" s="1"/>
  <c r="D420" i="5"/>
  <c r="J7" i="3"/>
  <c r="K7" i="3" s="1"/>
  <c r="J8" i="3"/>
  <c r="K8" i="3" s="1"/>
  <c r="J10" i="3"/>
  <c r="K10" i="3" s="1"/>
  <c r="J11" i="3"/>
  <c r="K11" i="3" s="1"/>
  <c r="J13" i="3"/>
  <c r="K13" i="3" s="1"/>
  <c r="J14" i="3"/>
  <c r="K14" i="3" s="1"/>
  <c r="J16" i="3"/>
  <c r="K16" i="3" s="1"/>
  <c r="J17" i="3"/>
  <c r="K17" i="3" s="1"/>
  <c r="J19" i="3"/>
  <c r="K19" i="3" s="1"/>
  <c r="J20" i="3"/>
  <c r="K20" i="3" s="1"/>
  <c r="J22" i="3"/>
  <c r="K22" i="3" s="1"/>
  <c r="J25" i="3"/>
  <c r="K25" i="3" s="1"/>
  <c r="J28" i="3"/>
  <c r="K28" i="3" s="1"/>
  <c r="J29" i="3"/>
  <c r="K29" i="3" s="1"/>
  <c r="J32" i="3"/>
  <c r="K32" i="3" s="1"/>
  <c r="J33" i="3"/>
  <c r="K33" i="3" s="1"/>
  <c r="J34" i="3"/>
  <c r="K34" i="3" s="1"/>
  <c r="J35" i="3"/>
  <c r="K35" i="3" s="1"/>
  <c r="J37" i="3"/>
  <c r="K37" i="3" s="1"/>
  <c r="J38" i="3"/>
  <c r="K38" i="3" s="1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J49" i="3"/>
  <c r="K49" i="3" s="1"/>
  <c r="J51" i="3"/>
  <c r="K51" i="3" s="1"/>
  <c r="J52" i="3"/>
  <c r="K52" i="3" s="1"/>
  <c r="J53" i="3"/>
  <c r="K53" i="3" s="1"/>
  <c r="J54" i="3"/>
  <c r="K54" i="3" s="1"/>
  <c r="J55" i="3"/>
  <c r="K55" i="3" s="1"/>
  <c r="J56" i="3"/>
  <c r="K56" i="3" s="1"/>
  <c r="J57" i="3"/>
  <c r="K57" i="3" s="1"/>
  <c r="J58" i="3"/>
  <c r="K58" i="3" s="1"/>
  <c r="J59" i="3"/>
  <c r="K59" i="3" s="1"/>
  <c r="J60" i="3"/>
  <c r="K60" i="3" s="1"/>
  <c r="J62" i="3"/>
  <c r="K62" i="3" s="1"/>
  <c r="J63" i="3"/>
  <c r="K63" i="3" s="1"/>
  <c r="J64" i="3"/>
  <c r="K64" i="3" s="1"/>
  <c r="J65" i="3"/>
  <c r="K65" i="3" s="1"/>
  <c r="J66" i="3"/>
  <c r="K66" i="3" s="1"/>
  <c r="J67" i="3"/>
  <c r="K67" i="3" s="1"/>
  <c r="J68" i="3"/>
  <c r="K68" i="3" s="1"/>
  <c r="J69" i="3"/>
  <c r="K69" i="3" s="1"/>
  <c r="J70" i="3"/>
  <c r="K70" i="3" s="1"/>
  <c r="J71" i="3"/>
  <c r="K71" i="3" s="1"/>
  <c r="J73" i="3"/>
  <c r="K73" i="3" s="1"/>
  <c r="J74" i="3"/>
  <c r="K74" i="3" s="1"/>
  <c r="J75" i="3"/>
  <c r="K75" i="3" s="1"/>
  <c r="J76" i="3"/>
  <c r="K76" i="3" s="1"/>
  <c r="J77" i="3"/>
  <c r="K77" i="3" s="1"/>
  <c r="J78" i="3"/>
  <c r="K78" i="3" s="1"/>
  <c r="J79" i="3"/>
  <c r="K79" i="3" s="1"/>
  <c r="J80" i="3"/>
  <c r="K80" i="3" s="1"/>
  <c r="J81" i="3"/>
  <c r="K81" i="3" s="1"/>
  <c r="J82" i="3"/>
  <c r="K82" i="3" s="1"/>
  <c r="I7" i="6"/>
  <c r="I8" i="6"/>
  <c r="I10" i="6"/>
  <c r="I11" i="6"/>
  <c r="I12" i="6"/>
  <c r="I13" i="6"/>
  <c r="I14" i="6"/>
  <c r="I15" i="6"/>
  <c r="I16" i="6"/>
  <c r="K16" i="6" s="1"/>
  <c r="I17" i="6"/>
  <c r="J7" i="6"/>
  <c r="J8" i="6"/>
  <c r="K8" i="6" s="1"/>
  <c r="J10" i="6"/>
  <c r="K10" i="6" s="1"/>
  <c r="J11" i="6"/>
  <c r="K11" i="6" s="1"/>
  <c r="J12" i="6"/>
  <c r="K13" i="6"/>
  <c r="K14" i="6"/>
  <c r="K15" i="6"/>
  <c r="K17" i="6"/>
  <c r="C27" i="6"/>
  <c r="B27" i="6" s="1"/>
  <c r="D29" i="6"/>
  <c r="E29" i="6"/>
  <c r="F29" i="6"/>
  <c r="G29" i="6"/>
  <c r="D30" i="6"/>
  <c r="E30" i="6"/>
  <c r="F30" i="6"/>
  <c r="G30" i="6"/>
  <c r="G31" i="6" s="1"/>
  <c r="D31" i="6"/>
  <c r="E31" i="6"/>
  <c r="F31" i="6"/>
  <c r="C54" i="6"/>
  <c r="B54" i="6" s="1"/>
  <c r="C63" i="6"/>
  <c r="B63" i="6" s="1"/>
  <c r="D63" i="6"/>
  <c r="D65" i="6" s="1"/>
  <c r="D67" i="6" s="1"/>
  <c r="F63" i="6"/>
  <c r="F65" i="6" s="1"/>
  <c r="F67" i="6" s="1"/>
  <c r="J69" i="6"/>
  <c r="K69" i="6"/>
  <c r="I70" i="6"/>
  <c r="K70" i="6"/>
  <c r="I71" i="6"/>
  <c r="K71" i="6"/>
  <c r="I353" i="5" l="1"/>
  <c r="K12" i="6"/>
  <c r="K7" i="6"/>
  <c r="E63" i="6"/>
  <c r="E65" i="6" s="1"/>
  <c r="G54" i="6"/>
  <c r="G56" i="6" s="1"/>
  <c r="F36" i="6"/>
  <c r="F38" i="6" s="1"/>
  <c r="G36" i="6"/>
  <c r="G38" i="6" s="1"/>
  <c r="I188" i="5"/>
  <c r="C66" i="6"/>
  <c r="J66" i="6" s="1"/>
  <c r="F66" i="6"/>
  <c r="C65" i="6"/>
  <c r="I65" i="6" s="1"/>
  <c r="D66" i="6"/>
  <c r="C56" i="6"/>
  <c r="C58" i="6" s="1"/>
  <c r="K58" i="6" s="1"/>
  <c r="E54" i="6"/>
  <c r="E56" i="6" s="1"/>
  <c r="F45" i="6"/>
  <c r="F47" i="6" s="1"/>
  <c r="G45" i="6"/>
  <c r="G47" i="6" s="1"/>
  <c r="J19" i="6"/>
  <c r="I19" i="6"/>
  <c r="C57" i="6"/>
  <c r="J57" i="6" s="1"/>
  <c r="C30" i="6"/>
  <c r="J30" i="6" s="1"/>
  <c r="G63" i="6"/>
  <c r="I56" i="5"/>
  <c r="K19" i="6"/>
  <c r="C29" i="6"/>
  <c r="I151" i="5" l="1"/>
  <c r="H357" i="5"/>
  <c r="I128" i="5"/>
  <c r="E66" i="6"/>
  <c r="E67" i="6" s="1"/>
  <c r="G57" i="6"/>
  <c r="G58" i="6" s="1"/>
  <c r="F39" i="6"/>
  <c r="F40" i="6" s="1"/>
  <c r="G39" i="6"/>
  <c r="G40" i="6" s="1"/>
  <c r="D36" i="6"/>
  <c r="D39" i="6" s="1"/>
  <c r="E45" i="6"/>
  <c r="C67" i="6"/>
  <c r="K67" i="6" s="1"/>
  <c r="D54" i="6"/>
  <c r="D56" i="6" s="1"/>
  <c r="C45" i="6"/>
  <c r="G48" i="6"/>
  <c r="G49" i="6" s="1"/>
  <c r="E57" i="6"/>
  <c r="E58" i="6" s="1"/>
  <c r="F48" i="6"/>
  <c r="F49" i="6" s="1"/>
  <c r="I56" i="6"/>
  <c r="G65" i="6"/>
  <c r="G66" i="6"/>
  <c r="I29" i="6"/>
  <c r="C31" i="6"/>
  <c r="K31" i="6" s="1"/>
  <c r="D38" i="6" l="1"/>
  <c r="D40" i="6" s="1"/>
  <c r="C47" i="6"/>
  <c r="D57" i="6"/>
  <c r="D58" i="6" s="1"/>
  <c r="C48" i="6"/>
  <c r="E48" i="6"/>
  <c r="E47" i="6"/>
  <c r="G67" i="6"/>
  <c r="C49" i="6" l="1"/>
  <c r="E49" i="6"/>
  <c r="C36" i="6" l="1"/>
  <c r="C39" i="6" l="1"/>
  <c r="C38" i="6"/>
  <c r="C40" i="6" l="1"/>
  <c r="F54" i="6"/>
  <c r="F57" i="6" l="1"/>
  <c r="F56" i="6"/>
  <c r="F58" i="6" l="1"/>
  <c r="I232" i="5" l="1"/>
  <c r="D45" i="6" l="1"/>
  <c r="D48" i="6" s="1"/>
  <c r="J48" i="6" s="1"/>
  <c r="B45" i="6" l="1"/>
  <c r="D47" i="6"/>
  <c r="I47" i="6" s="1"/>
  <c r="D49" i="6"/>
  <c r="K49" i="6" s="1"/>
  <c r="D154" i="5" l="1"/>
  <c r="D357" i="5" s="1"/>
  <c r="E36" i="6" l="1"/>
  <c r="E39" i="6" s="1"/>
  <c r="J39" i="6" s="1"/>
  <c r="J75" i="6" s="1"/>
  <c r="J77" i="6" s="1"/>
  <c r="J82" i="6" s="1"/>
  <c r="E38" i="6" l="1"/>
  <c r="E40" i="6" s="1"/>
  <c r="K40" i="6" s="1"/>
  <c r="K75" i="6" s="1"/>
  <c r="K77" i="6" s="1"/>
  <c r="K82" i="6" s="1"/>
  <c r="B36" i="6"/>
  <c r="B77" i="6" s="1"/>
  <c r="I38" i="6" l="1"/>
  <c r="I75" i="6" s="1"/>
  <c r="I77" i="6" s="1"/>
  <c r="I82" i="6" s="1"/>
  <c r="G378" i="5"/>
  <c r="D386" i="5"/>
  <c r="D378" i="5"/>
</calcChain>
</file>

<file path=xl/sharedStrings.xml><?xml version="1.0" encoding="utf-8"?>
<sst xmlns="http://schemas.openxmlformats.org/spreadsheetml/2006/main" count="3640" uniqueCount="1497">
  <si>
    <t>Residential 3-cart and Roll-Off Service</t>
  </si>
  <si>
    <t>DISPOSAL REPORT FOR</t>
  </si>
  <si>
    <t>APRIL  2024</t>
  </si>
  <si>
    <t>Containers</t>
  </si>
  <si>
    <t>Size</t>
  </si>
  <si>
    <t>Type</t>
  </si>
  <si>
    <t>96-gal X 3</t>
  </si>
  <si>
    <r>
      <t xml:space="preserve">Residential Customer Serv. </t>
    </r>
    <r>
      <rPr>
        <b/>
        <sz val="8"/>
        <rFont val="Arial"/>
        <family val="2"/>
      </rPr>
      <t>(RPS)</t>
    </r>
  </si>
  <si>
    <t>96-gal</t>
  </si>
  <si>
    <r>
      <t>2nd Automated Can Serv.(</t>
    </r>
    <r>
      <rPr>
        <b/>
        <sz val="8"/>
        <rFont val="Arial"/>
        <family val="2"/>
      </rPr>
      <t>SAC,SBR,SYW)</t>
    </r>
  </si>
  <si>
    <r>
      <t xml:space="preserve">Commercial Can Serv.  </t>
    </r>
    <r>
      <rPr>
        <b/>
        <sz val="8"/>
        <rFont val="Arial"/>
        <family val="2"/>
      </rPr>
      <t>(CPS)</t>
    </r>
  </si>
  <si>
    <t>Trash 96-gal</t>
  </si>
  <si>
    <r>
      <t xml:space="preserve">2nd Commercial Can Serv. 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(CSAC)</t>
    </r>
    <r>
      <rPr>
        <sz val="10"/>
        <rFont val="Arial"/>
        <family val="2"/>
      </rPr>
      <t xml:space="preserve"> </t>
    </r>
  </si>
  <si>
    <t>Perm Containers - Transit Shelters</t>
  </si>
  <si>
    <t>Downtown Containers</t>
  </si>
  <si>
    <t>City Trailers</t>
  </si>
  <si>
    <t>Special Haul Trailers</t>
  </si>
  <si>
    <t>Large 30 - Roll-Off</t>
  </si>
  <si>
    <t>Ruiz Foods</t>
  </si>
  <si>
    <t>Large 30 Compactor</t>
  </si>
  <si>
    <t>Rubicon/WalMart</t>
  </si>
  <si>
    <t>Cal-Pine</t>
  </si>
  <si>
    <t>Large 40 - Roll-Off</t>
  </si>
  <si>
    <t>Corona Heights</t>
  </si>
  <si>
    <t>Dinuba Properties</t>
  </si>
  <si>
    <t>Large 40 Compactor</t>
  </si>
  <si>
    <t>Ed Dena's</t>
  </si>
  <si>
    <t>Large 25 Roll-Off</t>
  </si>
  <si>
    <t>Patterson Log.</t>
  </si>
  <si>
    <t>Seaca Packing</t>
  </si>
  <si>
    <t>Best Buy</t>
  </si>
  <si>
    <t>Superior Grocers</t>
  </si>
  <si>
    <t>Nutrient Tech.</t>
  </si>
  <si>
    <r>
      <t xml:space="preserve">Commercial Trash Service List </t>
    </r>
    <r>
      <rPr>
        <sz val="12"/>
        <rFont val="Arial"/>
        <family val="2"/>
      </rPr>
      <t>(billed by City)</t>
    </r>
  </si>
  <si>
    <t>BIN SIZE-PU</t>
  </si>
  <si>
    <t>BUSINESS NAME</t>
  </si>
  <si>
    <t xml:space="preserve">LOCATION </t>
  </si>
  <si>
    <t># of Cust</t>
  </si>
  <si>
    <t>Cust. ID</t>
  </si>
  <si>
    <t>Loc. ID</t>
  </si>
  <si>
    <t># OF BINS</t>
  </si>
  <si>
    <t>+ Shared Bins</t>
  </si>
  <si>
    <t>Total</t>
  </si>
  <si>
    <t>1 YD. 1 PU</t>
  </si>
  <si>
    <t>City  of Dinuba  (N/C)</t>
  </si>
  <si>
    <t>405 E El Monte Way</t>
  </si>
  <si>
    <t>Hispano Dental Care</t>
  </si>
  <si>
    <t>2108 E El Monte Way</t>
  </si>
  <si>
    <t>11768-002</t>
  </si>
  <si>
    <t>Jorge Gonzalez</t>
  </si>
  <si>
    <t xml:space="preserve">1270 S. Crawford Ave. </t>
  </si>
  <si>
    <t>18118-001</t>
  </si>
  <si>
    <t>Iglesia Apostolica La Mission</t>
  </si>
  <si>
    <t>188 N J Street Build.</t>
  </si>
  <si>
    <t>1 YD  1 PU</t>
  </si>
  <si>
    <t>Marcial Sanchez, Jose D</t>
  </si>
  <si>
    <t>403 N L Street</t>
  </si>
  <si>
    <t>3684-002</t>
  </si>
  <si>
    <t>Robert Pinto Apts</t>
  </si>
  <si>
    <t>126 N. O Street 5 units</t>
  </si>
  <si>
    <t>Christina Arias</t>
  </si>
  <si>
    <t>1613 N Alta Ave.</t>
  </si>
  <si>
    <t>7504-001</t>
  </si>
  <si>
    <t>Liquor Locker #2</t>
  </si>
  <si>
    <t>944 N Alta Ave</t>
  </si>
  <si>
    <t>Romero, Evelyn</t>
  </si>
  <si>
    <t xml:space="preserve">388 S. Alta Ave. </t>
  </si>
  <si>
    <t>36-004</t>
  </si>
  <si>
    <t>Steven &amp; Diane Johnston</t>
  </si>
  <si>
    <t>404 W Euclid Circle Dr</t>
  </si>
  <si>
    <t>328-001</t>
  </si>
  <si>
    <t>Precision Automotive--Clower</t>
  </si>
  <si>
    <t>342 E. Tulare St</t>
  </si>
  <si>
    <t>5908-002</t>
  </si>
  <si>
    <t>Dinuba Discount Store/Naji</t>
  </si>
  <si>
    <t>1621 E. El Monte Way</t>
  </si>
  <si>
    <t>7622-001</t>
  </si>
  <si>
    <t>Toews Enns &amp; Ensz Inc.</t>
  </si>
  <si>
    <t>724 N Alta Ave 2 units</t>
  </si>
  <si>
    <t>City of Dinuba/Waste Plant (N/C)</t>
  </si>
  <si>
    <t xml:space="preserve">6675 Avenue 412 </t>
  </si>
  <si>
    <t>H &amp; H Inc.</t>
  </si>
  <si>
    <t>1413 N Alta Ave</t>
  </si>
  <si>
    <t>Four Square Church</t>
  </si>
  <si>
    <t>345 E. Fresno St</t>
  </si>
  <si>
    <t>Phil Cottingham</t>
  </si>
  <si>
    <t>8121 Griggs Ave</t>
  </si>
  <si>
    <t>Manantial de Cristo</t>
  </si>
  <si>
    <t>310 N K St</t>
  </si>
  <si>
    <t>Richard Perez Apts</t>
  </si>
  <si>
    <t>489 N K St</t>
  </si>
  <si>
    <t>U.S. Post Office</t>
  </si>
  <si>
    <t>222 S. K St</t>
  </si>
  <si>
    <t>Horacio Aleman, Jr. Apartments</t>
  </si>
  <si>
    <t>320 N L St 4units</t>
  </si>
  <si>
    <t>Margaret Venegas</t>
  </si>
  <si>
    <t>366 W Nebraska Ave. 2 units</t>
  </si>
  <si>
    <t>Joe Parker</t>
  </si>
  <si>
    <t>581 E Yale Ave 3units</t>
  </si>
  <si>
    <t>D &amp; L Investments</t>
  </si>
  <si>
    <t>1060 N. Villa Ave., 3 units</t>
  </si>
  <si>
    <t>Ali's Stereo</t>
  </si>
  <si>
    <t>159 W Whittaker Way / 2 units</t>
  </si>
  <si>
    <t>River Island Cold Storage</t>
  </si>
  <si>
    <t>200 N Uruapan Dr #A</t>
  </si>
  <si>
    <t>First States Investors 5200/Billy Quoc Phan</t>
  </si>
  <si>
    <t>240 E. Tulare St.</t>
  </si>
  <si>
    <t>Flower Box</t>
  </si>
  <si>
    <t>101 S. L St, 3 units</t>
  </si>
  <si>
    <t>7530-002</t>
  </si>
  <si>
    <t>Lupe's Auto Detail / Munoz</t>
  </si>
  <si>
    <t>1916 E El Monte Way</t>
  </si>
  <si>
    <t>Quintero's Tires &amp; Wheels</t>
  </si>
  <si>
    <t>160 W Sierra Way</t>
  </si>
  <si>
    <t>El Fego Cid Apts</t>
  </si>
  <si>
    <t>304 S K St #ABC / 3 units</t>
  </si>
  <si>
    <t>Vincent Perez</t>
  </si>
  <si>
    <t xml:space="preserve">1334 N Euclid Ave. </t>
  </si>
  <si>
    <t>Juanito's Express</t>
  </si>
  <si>
    <t>335 E Tulare St.</t>
  </si>
  <si>
    <t>5906-001</t>
  </si>
  <si>
    <t>Storland Mini Storage</t>
  </si>
  <si>
    <t>1958 E. El Monte Way</t>
  </si>
  <si>
    <t xml:space="preserve"> </t>
  </si>
  <si>
    <t>D's Downtown</t>
  </si>
  <si>
    <t>100 N L Street</t>
  </si>
  <si>
    <t>3724-002</t>
  </si>
  <si>
    <t>Edgardo Rodriguez</t>
  </si>
  <si>
    <t>1225 Euclid Ave #101</t>
  </si>
  <si>
    <t>A+ Automotive</t>
  </si>
  <si>
    <t>1200 N Alta Ave Disp #B</t>
  </si>
  <si>
    <t>Ariel Mendoza</t>
  </si>
  <si>
    <t>40663 Road 84 2 Units</t>
  </si>
  <si>
    <t>Sylvia Capistran</t>
  </si>
  <si>
    <t xml:space="preserve">41881 Road 72 </t>
  </si>
  <si>
    <t>Norma Del Toro</t>
  </si>
  <si>
    <t>1627 N Euclid Ave</t>
  </si>
  <si>
    <t>Cecilia Bledsoe</t>
  </si>
  <si>
    <t>527 W Nebraska Ave</t>
  </si>
  <si>
    <t>Jpelayo/Big Discount Store</t>
  </si>
  <si>
    <t>202 E. Tulare St.</t>
  </si>
  <si>
    <t>5866-001</t>
  </si>
  <si>
    <t>Cameron Seitz</t>
  </si>
  <si>
    <t>42330 Road 72</t>
  </si>
  <si>
    <t>Andrew B Cheong DDS</t>
  </si>
  <si>
    <t>620 E. Adelaide Way</t>
  </si>
  <si>
    <t>692-001</t>
  </si>
  <si>
    <t>M. Green &amp; Company LLP/B. Baker</t>
  </si>
  <si>
    <t>135 N Uruapan Dr #A</t>
  </si>
  <si>
    <t>Dana Rager</t>
  </si>
  <si>
    <t>7301 W Nebraska Ave</t>
  </si>
  <si>
    <t>Linda Green</t>
  </si>
  <si>
    <t>7495 W Nebraska Ave</t>
  </si>
  <si>
    <t>L &amp; L Resources</t>
  </si>
  <si>
    <t>146 N. "K" Street</t>
  </si>
  <si>
    <t>13780-001</t>
  </si>
  <si>
    <t>Advance America</t>
  </si>
  <si>
    <t>2130 E El Monte Way</t>
  </si>
  <si>
    <t>100806-001</t>
  </si>
  <si>
    <t>Romo, Rosalia</t>
  </si>
  <si>
    <t>1818 E El Monte Way</t>
  </si>
  <si>
    <t>7484-003</t>
  </si>
  <si>
    <t>Smog Guy Automotive Repair</t>
  </si>
  <si>
    <t>42824 RD 80 A</t>
  </si>
  <si>
    <t>100108-001</t>
  </si>
  <si>
    <t>Gary Isaak</t>
  </si>
  <si>
    <t>7501 Ave. 424</t>
  </si>
  <si>
    <t>100077-001</t>
  </si>
  <si>
    <t>1 YD. 1 PU Total</t>
  </si>
  <si>
    <t>2 YD. 1 PU</t>
  </si>
  <si>
    <t>Santa Rosa Medical Center</t>
  </si>
  <si>
    <t>561 N Alta Ave</t>
  </si>
  <si>
    <t>892-002</t>
  </si>
  <si>
    <t>Jerry Poochigian</t>
  </si>
  <si>
    <t>621 N. Alta Ave., 4 units</t>
  </si>
  <si>
    <t xml:space="preserve">Paulie Romero  </t>
  </si>
  <si>
    <t>139 W. Mariposa St.</t>
  </si>
  <si>
    <t>9584-001</t>
  </si>
  <si>
    <t>Dragon Garden Restaurant</t>
  </si>
  <si>
    <t>820 N. Alta Ave., #B</t>
  </si>
  <si>
    <t>M. Nino Trucking Inc.</t>
  </si>
  <si>
    <t>551 S "M" Street</t>
  </si>
  <si>
    <t>100326-001</t>
  </si>
  <si>
    <t>Recylcling of Reedley</t>
  </si>
  <si>
    <t>920 N. Alta Ave., #B</t>
  </si>
  <si>
    <t>100062-001</t>
  </si>
  <si>
    <t>Oaxaca Ice Cream Shop</t>
  </si>
  <si>
    <t>2242 E El Monte Way</t>
  </si>
  <si>
    <t>9614-002</t>
  </si>
  <si>
    <t>Calvario M B Church</t>
  </si>
  <si>
    <t>876 S. College</t>
  </si>
  <si>
    <t>Living Word Fellowship, Building</t>
  </si>
  <si>
    <t>105 Westgate Way</t>
  </si>
  <si>
    <t>15316-001</t>
  </si>
  <si>
    <t>Seventh Day Adventist Church</t>
  </si>
  <si>
    <t>325 N Eaton Ave</t>
  </si>
  <si>
    <t>2 YD. 1PU</t>
  </si>
  <si>
    <t>Dinuba Junior Academy</t>
  </si>
  <si>
    <t>218 S Crawford Ave School</t>
  </si>
  <si>
    <t>DBA  Rural Health Center</t>
  </si>
  <si>
    <t>420 E. El Monte Way</t>
  </si>
  <si>
    <t>Antonio Mas Jr./Moreno Enterprise</t>
  </si>
  <si>
    <t>727 E. El Monte Way, 4 units</t>
  </si>
  <si>
    <t>Jill  Newton Sano</t>
  </si>
  <si>
    <t>186 S. L Street, 8 units, A,B,C,D,E,F,G,H</t>
  </si>
  <si>
    <t>100784-001</t>
  </si>
  <si>
    <t>Newton Parks Apartments</t>
  </si>
  <si>
    <t>1001 E. El Monte Way, 4 units</t>
  </si>
  <si>
    <t>Mivheman Bar</t>
  </si>
  <si>
    <t>42876 Road 80</t>
  </si>
  <si>
    <t>18196-003</t>
  </si>
  <si>
    <t>Oscar's Salon</t>
  </si>
  <si>
    <t>1271 E El Monte Way</t>
  </si>
  <si>
    <t>2010-001</t>
  </si>
  <si>
    <t>Collins Automotive Repair and Sales LLC</t>
  </si>
  <si>
    <t>1818 E El Monte Way #D</t>
  </si>
  <si>
    <t>19978-003</t>
  </si>
  <si>
    <t>Young Young &amp; Low/Tulare County</t>
  </si>
  <si>
    <t>1433 E El Monte Way</t>
  </si>
  <si>
    <t>Martin &amp; Guillermo Ortega #A</t>
  </si>
  <si>
    <t>597 W El Monte Way #A - #F</t>
  </si>
  <si>
    <t>Pacific Tire/Martin Ortega</t>
  </si>
  <si>
    <t>521 W El Monte Way</t>
  </si>
  <si>
    <t>Pentecostal Church</t>
  </si>
  <si>
    <t>826 S. First Ave., 2 units</t>
  </si>
  <si>
    <t>First So. Baptist  Church</t>
  </si>
  <si>
    <t>1667 E. Golden Way</t>
  </si>
  <si>
    <t>First Assembly of God</t>
  </si>
  <si>
    <t>412 S. L St</t>
  </si>
  <si>
    <t>3854-001</t>
  </si>
  <si>
    <t>Ronald Leo Obrero</t>
  </si>
  <si>
    <t>259 N. K St., 4 units</t>
  </si>
  <si>
    <t>Mid-Cal Management</t>
  </si>
  <si>
    <t>225 S. K St., 6 units</t>
  </si>
  <si>
    <t>Church of the Nazarene</t>
  </si>
  <si>
    <t xml:space="preserve">325 E. Kern St. </t>
  </si>
  <si>
    <t>Kenny Johnson Interiors</t>
  </si>
  <si>
    <t>230 S K St</t>
  </si>
  <si>
    <t>Dinuba Pharmacy</t>
  </si>
  <si>
    <t>172 N L St</t>
  </si>
  <si>
    <t>3610-001</t>
  </si>
  <si>
    <t>Dinuba Auto Clinic</t>
  </si>
  <si>
    <t>242 &amp; 252 N. L St.</t>
  </si>
  <si>
    <t>Dinuba Guest Home/Raj Popli</t>
  </si>
  <si>
    <t>333 N L St</t>
  </si>
  <si>
    <t>Dinuba Children Services</t>
  </si>
  <si>
    <t>144 S L St</t>
  </si>
  <si>
    <t xml:space="preserve">The Cycle Shop LLC </t>
  </si>
  <si>
    <t>332 E Tulare St.</t>
  </si>
  <si>
    <t>5904-001</t>
  </si>
  <si>
    <t>Jim Merlo</t>
  </si>
  <si>
    <t>1030 N. Villa Ave., 3 units</t>
  </si>
  <si>
    <t>5450-002</t>
  </si>
  <si>
    <t>Katherine Newton</t>
  </si>
  <si>
    <t>990 N. Villa Ave., 3 units</t>
  </si>
  <si>
    <t>1078 N. Villa Ave., 6 units</t>
  </si>
  <si>
    <t>Ventura Industrial Park</t>
  </si>
  <si>
    <t>430 W Tuare St.</t>
  </si>
  <si>
    <t>7608-002</t>
  </si>
  <si>
    <t>Les Felland</t>
  </si>
  <si>
    <t>151 S. Uruapan</t>
  </si>
  <si>
    <t>5724-001</t>
  </si>
  <si>
    <t>Ellison/Thurlow</t>
  </si>
  <si>
    <t>324 W Tulare</t>
  </si>
  <si>
    <t>Rager Tire - Auto Care</t>
  </si>
  <si>
    <t>401 W.  Tulare St., #A</t>
  </si>
  <si>
    <t>Rabobank</t>
  </si>
  <si>
    <t>130 E. Tulare St</t>
  </si>
  <si>
    <t>Virg Miller</t>
  </si>
  <si>
    <t>230 E. Tulare St</t>
  </si>
  <si>
    <t>Bank of the West</t>
  </si>
  <si>
    <t>345 E. Tulare St</t>
  </si>
  <si>
    <t>Quick Corner</t>
  </si>
  <si>
    <t>357 E Tulare St</t>
  </si>
  <si>
    <t>Bank of Sierrra</t>
  </si>
  <si>
    <t>401 E. Tulare St..</t>
  </si>
  <si>
    <t>Blanca's Beauty Boutique</t>
  </si>
  <si>
    <t>505 E. Tulare St.</t>
  </si>
  <si>
    <t>Local Housing Auth</t>
  </si>
  <si>
    <t>1157 E. Park Way, 12 unit</t>
  </si>
  <si>
    <t>Antonio Ceballos</t>
  </si>
  <si>
    <t>156 W. Venura St., 6 units</t>
  </si>
  <si>
    <t>Osornio Recycle Center</t>
  </si>
  <si>
    <t>647 W El Monte Way, #G</t>
  </si>
  <si>
    <t>100316-001</t>
  </si>
  <si>
    <t>182 S. J St.</t>
  </si>
  <si>
    <t>City of Dinuba/Fire Dept. (N/C)</t>
  </si>
  <si>
    <t>496 E. Tulare</t>
  </si>
  <si>
    <t>City of Dinuba/SportsPlex (N/C)</t>
  </si>
  <si>
    <t>201 N Uruapan Drive</t>
  </si>
  <si>
    <t>Kicks N Denims</t>
  </si>
  <si>
    <t>1625 E El Monte Way</t>
  </si>
  <si>
    <t>7590-002</t>
  </si>
  <si>
    <t>Sequoia Adult Activity Center</t>
  </si>
  <si>
    <t>1329 N Alta Ave</t>
  </si>
  <si>
    <t>100090-001</t>
  </si>
  <si>
    <t>Jose Trevino</t>
  </si>
  <si>
    <t>230 S L Street/Disposal Only</t>
  </si>
  <si>
    <t>100657-001</t>
  </si>
  <si>
    <t>David Bergen</t>
  </si>
  <si>
    <t>169 N. Eaton Ave., 5 units</t>
  </si>
  <si>
    <t>Tulare County Bldg.-Justice Ct.</t>
  </si>
  <si>
    <t>640 S. Alta Ave</t>
  </si>
  <si>
    <t>Dinuba Smog</t>
  </si>
  <si>
    <t>160 N. M Street</t>
  </si>
  <si>
    <t>13448-002</t>
  </si>
  <si>
    <t>C &amp; S Laundry/Jack Kizarian</t>
  </si>
  <si>
    <t>267 E. Tulare St.</t>
  </si>
  <si>
    <t>King Rest Enterprise</t>
  </si>
  <si>
    <t>391 S Alta Ave, #102</t>
  </si>
  <si>
    <t>14078-001</t>
  </si>
  <si>
    <t>Evans, Eric</t>
  </si>
  <si>
    <t>40637 Road 64</t>
  </si>
  <si>
    <t>Kragen #4250</t>
  </si>
  <si>
    <t>1401 W El Monte Way</t>
  </si>
  <si>
    <t>Cooperative Ag Support Serv. Authority</t>
  </si>
  <si>
    <t>220 S. L Street, #C, #D, &amp; #E</t>
  </si>
  <si>
    <t>100580-002</t>
  </si>
  <si>
    <t>Proteus, Inc.</t>
  </si>
  <si>
    <t>400 W Tulare St #C</t>
  </si>
  <si>
    <t>St Catherines Church - Office</t>
  </si>
  <si>
    <t>356 N. Villa Ave., #A</t>
  </si>
  <si>
    <t>Victor Romo/Soccer Field</t>
  </si>
  <si>
    <t xml:space="preserve">289 W Tulare St. </t>
  </si>
  <si>
    <t>Adventist Health</t>
  </si>
  <si>
    <t>444 W El Monte Way</t>
  </si>
  <si>
    <t>Robert &amp; Maria Rocca</t>
  </si>
  <si>
    <t>8093 Ave 428</t>
  </si>
  <si>
    <t>Dinuba Transit Center (N/C)</t>
  </si>
  <si>
    <t>180 W Merced St</t>
  </si>
  <si>
    <t>2 YD. 1 PU Total</t>
  </si>
  <si>
    <t>2 YD. 2 PU</t>
  </si>
  <si>
    <t>Casa Grande Apts/San Mar Prop</t>
  </si>
  <si>
    <t>1051 N. Bates Ave., 12 units</t>
  </si>
  <si>
    <t>1071 N. Bates Ave., 12 unit</t>
  </si>
  <si>
    <t>Grace &amp; Laughter Apartments #1</t>
  </si>
  <si>
    <t xml:space="preserve">1051 N. Eaton Ave., 8 unit </t>
  </si>
  <si>
    <t>Family Healthcare Network</t>
  </si>
  <si>
    <t>324 Vermont Ave.</t>
  </si>
  <si>
    <t>7486-002</t>
  </si>
  <si>
    <t>Tulare County Bldg., DBA Central Valley Health</t>
  </si>
  <si>
    <t>1451 E. El Monte Way</t>
  </si>
  <si>
    <t>Todd Livermore</t>
  </si>
  <si>
    <t>823 W. El Monte Way</t>
  </si>
  <si>
    <t>Cornelio Garibay</t>
  </si>
  <si>
    <t>841 W. El Monte Way</t>
  </si>
  <si>
    <t>David Hansen</t>
  </si>
  <si>
    <t>859 W. El Monte Way, 7 units</t>
  </si>
  <si>
    <t>Garden Estates</t>
  </si>
  <si>
    <t>1400 S. Greene Ave., 44 unit</t>
  </si>
  <si>
    <t>Jesus Vargas Apts.</t>
  </si>
  <si>
    <t>253 S. "K" St. 10 units</t>
  </si>
  <si>
    <t>Carniceria Jalisco</t>
  </si>
  <si>
    <t>150 E Kern St</t>
  </si>
  <si>
    <t>Dinuba Glass Co. LLC</t>
  </si>
  <si>
    <t>228 N L St</t>
  </si>
  <si>
    <t>Dinuba Sentinel</t>
  </si>
  <si>
    <t>145 S. L St</t>
  </si>
  <si>
    <t>Mariscos Y Takeria Bahia De Ensenada</t>
  </si>
  <si>
    <t>119 N Uruapan</t>
  </si>
  <si>
    <t>5716-002</t>
  </si>
  <si>
    <t>Dinuba Elem. Admin Office/#1</t>
  </si>
  <si>
    <t>1327 #1 E. El Monte Way</t>
  </si>
  <si>
    <t>Sol del Valle</t>
  </si>
  <si>
    <t>301 W Tulare St</t>
  </si>
  <si>
    <t>2 YD, 2 PU</t>
  </si>
  <si>
    <t>Trevino, Jose</t>
  </si>
  <si>
    <t>255 E. Merced St., #101</t>
  </si>
  <si>
    <t>100289-001</t>
  </si>
  <si>
    <t>City of Dinuba Sr. Citizens Center (N/C)</t>
  </si>
  <si>
    <t>437 N. Eaton Ave</t>
  </si>
  <si>
    <t>City of Dinuba/ Police Dept. (N/C)</t>
  </si>
  <si>
    <t>680 S. Alta Ave.</t>
  </si>
  <si>
    <t>City of Dinuba/ Fire Dept. (N/C)</t>
  </si>
  <si>
    <t>420 E. Tulare St.</t>
  </si>
  <si>
    <t>R J Food &amp; Gas</t>
  </si>
  <si>
    <t>1150 E El Monte Way / New Store</t>
  </si>
  <si>
    <t>2 YD. 2 PU Total</t>
  </si>
  <si>
    <t>2 YD. 3 PU</t>
  </si>
  <si>
    <t>J N &amp; M Investments</t>
  </si>
  <si>
    <t>281 W. Merced St.</t>
  </si>
  <si>
    <t>2 YD. 3 PU Total</t>
  </si>
  <si>
    <t>2 YD. 4 PU Total</t>
  </si>
  <si>
    <t>2 YD. 5 PU Total</t>
  </si>
  <si>
    <t>3 YD. 1 PU</t>
  </si>
  <si>
    <t>1050 N. Bates Ave., 8 unit</t>
  </si>
  <si>
    <t>Mariscos Los Compadres</t>
  </si>
  <si>
    <t xml:space="preserve">376 W Tulare St. </t>
  </si>
  <si>
    <t>14928-001</t>
  </si>
  <si>
    <t>Kwik Korner #2</t>
  </si>
  <si>
    <t>135 S. Alta Ave.</t>
  </si>
  <si>
    <t>Mi Chanti Apartments</t>
  </si>
  <si>
    <t>1090 N. Bates Ave., 6 unit</t>
  </si>
  <si>
    <t>Family Market/Ghannam</t>
  </si>
  <si>
    <t>942 S. College Ave.</t>
  </si>
  <si>
    <t>Dopkins Chapel</t>
  </si>
  <si>
    <t xml:space="preserve">189 S J St </t>
  </si>
  <si>
    <t>Alta Pump Co. Inc.</t>
  </si>
  <si>
    <t>42821 Road 80</t>
  </si>
  <si>
    <t>AT&amp;T Services, Inc./Cingular</t>
  </si>
  <si>
    <t>225 N K St</t>
  </si>
  <si>
    <t>Tulare Co Road Dist. #4</t>
  </si>
  <si>
    <t>1155 E. Kamm Ave</t>
  </si>
  <si>
    <t>Dinuba Restaurant</t>
  </si>
  <si>
    <t>189 S. L St</t>
  </si>
  <si>
    <t>Downtown Dinuba Market</t>
  </si>
  <si>
    <t>217 S. L St</t>
  </si>
  <si>
    <t>Yamamori Restaurant/Ben Lin Fan</t>
  </si>
  <si>
    <t>1377 W El Monte Way</t>
  </si>
  <si>
    <t>100064-001</t>
  </si>
  <si>
    <t>Palm Apartments</t>
  </si>
  <si>
    <t>930 N. Villa Ave., 6 units</t>
  </si>
  <si>
    <t>Wimpy's Hamburger</t>
  </si>
  <si>
    <t>495 E Tulare St</t>
  </si>
  <si>
    <t>5920-002</t>
  </si>
  <si>
    <t>Alfredo Rodriguez</t>
  </si>
  <si>
    <t>1125 E. Park Way, 8 units</t>
  </si>
  <si>
    <t>California Mexican Grill</t>
  </si>
  <si>
    <t>143 N. L Street</t>
  </si>
  <si>
    <t>3598-004</t>
  </si>
  <si>
    <t>Candy's Diesel</t>
  </si>
  <si>
    <t>2000 E El Monte Way</t>
  </si>
  <si>
    <t>Oasis Apts/Bradley Maples</t>
  </si>
  <si>
    <t>268 N. Eaton Ave., 13 units</t>
  </si>
  <si>
    <t>Oasis Apt/Bradley Maples</t>
  </si>
  <si>
    <t>234 N. Eaton Ave., 14 units</t>
  </si>
  <si>
    <t>Date's Donuts</t>
  </si>
  <si>
    <t>938 N Alta Ave</t>
  </si>
  <si>
    <t>Sierra Village Apt. Complex Phase II</t>
  </si>
  <si>
    <t>1375 N Crawford Ave.</t>
  </si>
  <si>
    <t>100787-001</t>
  </si>
  <si>
    <t>First Baptist Church</t>
  </si>
  <si>
    <t>600 E. Nebraska</t>
  </si>
  <si>
    <t>Haden Holding Company Inc.</t>
  </si>
  <si>
    <t>1452 S. College Lane (4 units)</t>
  </si>
  <si>
    <t>11866-001</t>
  </si>
  <si>
    <t>DHS/Auto &amp; Welding Shop (Magnolia)</t>
  </si>
  <si>
    <t>1133 E Magnolia Way #101</t>
  </si>
  <si>
    <t>DHS/Maintenance Building (Magnolia)</t>
  </si>
  <si>
    <t>340 E Kern St</t>
  </si>
  <si>
    <t>VDA INC.</t>
  </si>
  <si>
    <t>920 S College Ave, VDA</t>
  </si>
  <si>
    <t>100106-001</t>
  </si>
  <si>
    <t>Big 5 Sporting Goods</t>
  </si>
  <si>
    <t>900 W El Monte Way Store</t>
  </si>
  <si>
    <t>3 YD. 1 PU Total</t>
  </si>
  <si>
    <t>3 YD. 2 PU</t>
  </si>
  <si>
    <t>Tul Co HHS</t>
  </si>
  <si>
    <t>1066 N Alta Ave</t>
  </si>
  <si>
    <t>Larry Davis Air-O-Fan</t>
  </si>
  <si>
    <t>2125 N Alta Ave</t>
  </si>
  <si>
    <t>10038-001</t>
  </si>
  <si>
    <t>Dinuba Unified School Dist.-Vocational Center</t>
  </si>
  <si>
    <t>199 N. L Street</t>
  </si>
  <si>
    <t>3606-003</t>
  </si>
  <si>
    <t>Townhouse West/Tim Conklin</t>
  </si>
  <si>
    <t>1011 N. Bates Ave., 11 units</t>
  </si>
  <si>
    <t>Rivera Apartments</t>
  </si>
  <si>
    <t>1031 N. Bates Ave., 11 units</t>
  </si>
  <si>
    <t>Perko's Café c/o Scott Sasaki</t>
  </si>
  <si>
    <t>910 N. Alta Ave</t>
  </si>
  <si>
    <t>Local Housing Authority</t>
  </si>
  <si>
    <t>1435 1455 S. College Ave., 2 units</t>
  </si>
  <si>
    <t>IHOP Landmark Restaurant</t>
  </si>
  <si>
    <t>780 W El Monte Way #A</t>
  </si>
  <si>
    <t>18212-001</t>
  </si>
  <si>
    <t>Dinuba-Veto,LLC</t>
  </si>
  <si>
    <t>2144 E. El Monte Way, 4 units</t>
  </si>
  <si>
    <t>9610-002</t>
  </si>
  <si>
    <t>Casa Del Amo/K Newton</t>
  </si>
  <si>
    <t>120 N. Eaton Ave., 23 unit</t>
  </si>
  <si>
    <t xml:space="preserve">Alvarez ORBIT LANES </t>
  </si>
  <si>
    <t>250 S L St.</t>
  </si>
  <si>
    <t>3802-003</t>
  </si>
  <si>
    <t>Platinum Theaters/Al Guerra</t>
  </si>
  <si>
    <t>250 S. M Street</t>
  </si>
  <si>
    <t>13826-001</t>
  </si>
  <si>
    <t>Newton Investments, K</t>
  </si>
  <si>
    <t>597 E. El Monte Way, 8 unit</t>
  </si>
  <si>
    <t>Linda Quick/Sierra Caley Inc.</t>
  </si>
  <si>
    <t>870 E. El Monte Way, 10 unit</t>
  </si>
  <si>
    <t>1956-001</t>
  </si>
  <si>
    <t>Nino, Oscar-Plaza</t>
  </si>
  <si>
    <t>1249 E El Monte Way</t>
  </si>
  <si>
    <t>2006-002</t>
  </si>
  <si>
    <t>Kaweah Delta</t>
  </si>
  <si>
    <t>355 Monte Vista Drive</t>
  </si>
  <si>
    <t>Western Dental/Building</t>
  </si>
  <si>
    <t>285 W El Monte Way</t>
  </si>
  <si>
    <t>2082-002</t>
  </si>
  <si>
    <t>Mariscos Camaron Pelado</t>
  </si>
  <si>
    <t>1517 E. El  Monte Way</t>
  </si>
  <si>
    <t>El Monte West Apartments</t>
  </si>
  <si>
    <t>999 W. El Monte Way, #A 14unt</t>
  </si>
  <si>
    <t>Dinuba Medical Center</t>
  </si>
  <si>
    <t>271 N. L St</t>
  </si>
  <si>
    <t>Menno Apartments/Siebert, H</t>
  </si>
  <si>
    <t>354 N. L St, 14 unit</t>
  </si>
  <si>
    <t>Jim Manning Dodge</t>
  </si>
  <si>
    <t>140 S. M St</t>
  </si>
  <si>
    <t>Dinuba MB Church #1</t>
  </si>
  <si>
    <t>110 N. Nichols Ave</t>
  </si>
  <si>
    <t>El Dorado Apartments/Newton</t>
  </si>
  <si>
    <t>1091 N. Villa Ave., 9 units</t>
  </si>
  <si>
    <t>Greg Quintanilla</t>
  </si>
  <si>
    <t>124 S. O St., 10 units</t>
  </si>
  <si>
    <t>S &amp; K Sidhu, Inc.</t>
  </si>
  <si>
    <t>517 W. El Monte Way #101 Store</t>
  </si>
  <si>
    <t>Las Espuelas Taqueria Inc.</t>
  </si>
  <si>
    <t>1685 E El Monte Way</t>
  </si>
  <si>
    <t>7580-002</t>
  </si>
  <si>
    <t>2164 E. El Monte Way 7 units</t>
  </si>
  <si>
    <t>140 S. O St., 15 units</t>
  </si>
  <si>
    <t>Open Gate Thrift Shop</t>
  </si>
  <si>
    <t>133 S. L Street</t>
  </si>
  <si>
    <t>9662-001</t>
  </si>
  <si>
    <t>999 W. El Monte Way,B,13unt</t>
  </si>
  <si>
    <t>999 W. El Monte Way,C,13unt</t>
  </si>
  <si>
    <t>Boscacci Group LLC</t>
  </si>
  <si>
    <t>870 W El Monte Way 7 units</t>
  </si>
  <si>
    <t>18146-001</t>
  </si>
  <si>
    <t>Dinuba Gas &amp; Food Mart</t>
  </si>
  <si>
    <t>1405 W El Monte Way</t>
  </si>
  <si>
    <t>Rite Aid Corporation</t>
  </si>
  <si>
    <t>875 N Alta Ave</t>
  </si>
  <si>
    <t>A.W.I. Management</t>
  </si>
  <si>
    <t>1000 Rosemary Ave 48u</t>
  </si>
  <si>
    <t>Finish Tech Corporation-Emperor Estates</t>
  </si>
  <si>
    <t>350 N M St</t>
  </si>
  <si>
    <t>19640-001</t>
  </si>
  <si>
    <t>Local Housing Authority-600 Euclid</t>
  </si>
  <si>
    <t>600 N Euclid Ave  "57 Apts"</t>
  </si>
  <si>
    <t>Sierra Village Apt. Complex</t>
  </si>
  <si>
    <t>1375 N Crawford Ave, 40 units</t>
  </si>
  <si>
    <t>Sonic Drive-IN</t>
  </si>
  <si>
    <t>448 W El Monte Way</t>
  </si>
  <si>
    <t>18798-3</t>
  </si>
  <si>
    <t>3 YD. 2 PU Total</t>
  </si>
  <si>
    <t>3 YD. 3 PU</t>
  </si>
  <si>
    <t>Alta Family Health  Clinic</t>
  </si>
  <si>
    <t>888 N Alta Ave 4 units</t>
  </si>
  <si>
    <t>Dinuba High School/340 E. Kern</t>
  </si>
  <si>
    <t>Dinuba Elem Roosevelt</t>
  </si>
  <si>
    <t>1311 N Euclid Ave</t>
  </si>
  <si>
    <t>Deborah Newton--Alta Sierra</t>
  </si>
  <si>
    <t>1091 N. Bates Ave., 12 units</t>
  </si>
  <si>
    <t>Dinuba Downs Mobile Home Park</t>
  </si>
  <si>
    <t xml:space="preserve">581 N. Crawford Ave., 143 unit </t>
  </si>
  <si>
    <t>Twin Palm Apts/Equity Group</t>
  </si>
  <si>
    <t>840 S. First Ave., 30 unit</t>
  </si>
  <si>
    <t>City of Dinuba/Comm Srv Dept</t>
  </si>
  <si>
    <t>1390 E. Elizabeth Way</t>
  </si>
  <si>
    <t>United Market 1</t>
  </si>
  <si>
    <t>1665 E El Monte Way #B</t>
  </si>
  <si>
    <t>Dinuba Manor</t>
  </si>
  <si>
    <t>1333 S. Greene Ave., 25 unit</t>
  </si>
  <si>
    <t>Alta and El Monte LP/Verizon</t>
  </si>
  <si>
    <t>150 N Alta Ave. "A"</t>
  </si>
  <si>
    <t>100115-001</t>
  </si>
  <si>
    <t>College Park Apartments</t>
  </si>
  <si>
    <t>1850 S. College Ave., 54 UNITS</t>
  </si>
  <si>
    <t>Quick Shop Market</t>
  </si>
  <si>
    <t>180 E. El Monte Way</t>
  </si>
  <si>
    <t>3 YD. 3PU</t>
  </si>
  <si>
    <t>Green Street Town Homes</t>
  </si>
  <si>
    <t>1600 S. Greene St.</t>
  </si>
  <si>
    <t>North Park Apartments</t>
  </si>
  <si>
    <t>1655 N. Crawford Ave. 80UNT</t>
  </si>
  <si>
    <t>Carl's Junior</t>
  </si>
  <si>
    <t xml:space="preserve">904 W El Monte Way </t>
  </si>
  <si>
    <t xml:space="preserve">North Park Apartments II </t>
  </si>
  <si>
    <t>1435 N Crawford Ave., 81 unit</t>
  </si>
  <si>
    <t>Waterdrops Express Car Wash</t>
  </si>
  <si>
    <t>970 W El Monte Way</t>
  </si>
  <si>
    <t>3 YD. 3 PU Total</t>
  </si>
  <si>
    <t>3 YD. 4 PU</t>
  </si>
  <si>
    <t>Fresno Management Company</t>
  </si>
  <si>
    <t>1452 S College Ave  12 units</t>
  </si>
  <si>
    <t>20584-001</t>
  </si>
  <si>
    <t>Alta and El Monte LP / Wingstop</t>
  </si>
  <si>
    <t>150 N Alta Ave. "B"</t>
  </si>
  <si>
    <t>100116-001</t>
  </si>
  <si>
    <t>McDonalds/Rest. (Torres)</t>
  </si>
  <si>
    <t>1725 E. El Monte Way, #B</t>
  </si>
  <si>
    <t>3 YD. 4 PU Total</t>
  </si>
  <si>
    <t>3 YD. 5 PU</t>
  </si>
  <si>
    <t>PreSort</t>
  </si>
  <si>
    <t>496 S. Uruapan Dr. #A</t>
  </si>
  <si>
    <t>5710-003</t>
  </si>
  <si>
    <t>West Northway Apt.</t>
  </si>
  <si>
    <t>245 W. North Way</t>
  </si>
  <si>
    <t>New Covenant Care Center</t>
  </si>
  <si>
    <t>1730 S. College Ave., #A</t>
  </si>
  <si>
    <t>Dnuba Elem Lincoln #1</t>
  </si>
  <si>
    <t>1250 N Eaton Ave #1</t>
  </si>
  <si>
    <t>DHS/SOUTH Campus LOT on Sierra Way</t>
  </si>
  <si>
    <t>941 E Sierra Way</t>
  </si>
  <si>
    <t>340 E Kern St. #102</t>
  </si>
  <si>
    <t>Dinuba Elem Wilson #2</t>
  </si>
  <si>
    <t>305 E. Kamm Ave #2</t>
  </si>
  <si>
    <t>Dinuba Intr. Wash Jr. #1</t>
  </si>
  <si>
    <t>1250 N. Hayes Ave #1</t>
  </si>
  <si>
    <t>Dinuba Elem Kennedy</t>
  </si>
  <si>
    <t>999 So. Crawford</t>
  </si>
  <si>
    <t xml:space="preserve">Sierra Vista </t>
  </si>
  <si>
    <t>8470 Ave. 406</t>
  </si>
  <si>
    <t>3 YD. 5 PU Total</t>
  </si>
  <si>
    <t>4 YD. 1 PU</t>
  </si>
  <si>
    <t>Starbucks Coffee #14400</t>
  </si>
  <si>
    <t>450 W El Monte Way #H</t>
  </si>
  <si>
    <t>Jose Macias</t>
  </si>
  <si>
    <t>8578 Ave. 406</t>
  </si>
  <si>
    <t>Quick N Handymart &amp; Deli</t>
  </si>
  <si>
    <t>1200 N. Alta Ave</t>
  </si>
  <si>
    <t>Cal Pine Containers</t>
  </si>
  <si>
    <t>42779 Road 80</t>
  </si>
  <si>
    <t>Mariscos El Tarasco</t>
  </si>
  <si>
    <t>230 S L St. #A, B, C</t>
  </si>
  <si>
    <t>100581-003</t>
  </si>
  <si>
    <t>Grocery Oulet</t>
  </si>
  <si>
    <t>667 N Alta Ave</t>
  </si>
  <si>
    <t xml:space="preserve">Walgreen's </t>
  </si>
  <si>
    <t>170 W El Monte Way</t>
  </si>
  <si>
    <t>9618-001</t>
  </si>
  <si>
    <t>Valley Strong Credit Union</t>
  </si>
  <si>
    <t>1245 W El Monte Way</t>
  </si>
  <si>
    <t>9514-003</t>
  </si>
  <si>
    <t>Pacific Tire/Lucia Valdez</t>
  </si>
  <si>
    <t>290 W. Tulare St., 3 units</t>
  </si>
  <si>
    <t xml:space="preserve">Parenting Network Inc. </t>
  </si>
  <si>
    <t xml:space="preserve">597 N Alta Ave. </t>
  </si>
  <si>
    <t>896-003</t>
  </si>
  <si>
    <t>City of Dinuba/Public Works</t>
  </si>
  <si>
    <t xml:space="preserve">110 S College Ave </t>
  </si>
  <si>
    <t>Narayan, Anand</t>
  </si>
  <si>
    <t>317 W El Monte Way, Irr</t>
  </si>
  <si>
    <t>100561-001</t>
  </si>
  <si>
    <t>Redrock Plaza Center, LLC</t>
  </si>
  <si>
    <t xml:space="preserve">1401 W El Monte Way </t>
  </si>
  <si>
    <t>Patterson Logistics Services</t>
  </si>
  <si>
    <t>800S. Monte Vista Drive</t>
  </si>
  <si>
    <t>11252-001</t>
  </si>
  <si>
    <t>Sierra Kings Distric Hospital</t>
  </si>
  <si>
    <t>250 W. El Monte Way</t>
  </si>
  <si>
    <t>Sal's Food Mart</t>
  </si>
  <si>
    <t>1081 E El Monte Way</t>
  </si>
  <si>
    <t>1982-002</t>
  </si>
  <si>
    <t>El Monte Motel - Patel</t>
  </si>
  <si>
    <t>1878 E. El Monte Way, 1Unit</t>
  </si>
  <si>
    <t>7528-001</t>
  </si>
  <si>
    <t>Scout Specialties</t>
  </si>
  <si>
    <t>177 N Uruapan Dr Warehouse</t>
  </si>
  <si>
    <t>Dollar Tree #3184</t>
  </si>
  <si>
    <t xml:space="preserve">1401 W El Monte Way #110 </t>
  </si>
  <si>
    <t>Holiday Inn Express / Dinuba</t>
  </si>
  <si>
    <t>375 S Alta Ave</t>
  </si>
  <si>
    <t>River Road Waste Solutions</t>
  </si>
  <si>
    <t>1030 N Alta Ave</t>
  </si>
  <si>
    <t>Les Schwab</t>
  </si>
  <si>
    <t>1060 W El Monte Way Store</t>
  </si>
  <si>
    <t>4 YD. 1 PU Total</t>
  </si>
  <si>
    <t>4 YD. 2 PU</t>
  </si>
  <si>
    <t>Dinuba Memorial Building</t>
  </si>
  <si>
    <t>249 S. Alta Ave., #A</t>
  </si>
  <si>
    <t>Capital Grill</t>
  </si>
  <si>
    <t>1540 E. El Monte Way</t>
  </si>
  <si>
    <t>2046-002</t>
  </si>
  <si>
    <t>Rent A Center #03143</t>
  </si>
  <si>
    <t>1070 N Alta Ave</t>
  </si>
  <si>
    <t>32-001</t>
  </si>
  <si>
    <t>Dinuba Lumber Co</t>
  </si>
  <si>
    <t>441 W. Tulare St., #A</t>
  </si>
  <si>
    <t>JAJ GARCIA REAL ESTATE HOLDINGS, LLC/JOSE A GARCIA</t>
  </si>
  <si>
    <t>638 W. Kern 5 units</t>
  </si>
  <si>
    <t>3582-003</t>
  </si>
  <si>
    <t xml:space="preserve">Jim Merlo  </t>
  </si>
  <si>
    <t>1070 N Bates Ave</t>
  </si>
  <si>
    <t>Everwell Health Systems</t>
  </si>
  <si>
    <t>550 N Lillie Ave. 1 unit</t>
  </si>
  <si>
    <t>9628-002</t>
  </si>
  <si>
    <t>Haden Co. Apartments</t>
  </si>
  <si>
    <t>315 E. Tulare St., #B, 6 units</t>
  </si>
  <si>
    <t>The Safari/Mendoza-Prado</t>
  </si>
  <si>
    <t>337 W Tulare St</t>
  </si>
  <si>
    <t>5792-001</t>
  </si>
  <si>
    <t>Foster Freeze-Un chon</t>
  </si>
  <si>
    <t xml:space="preserve">598 E. Tulare St. </t>
  </si>
  <si>
    <t>Dinuba Christian Church</t>
  </si>
  <si>
    <t>355 E. Saginaw #A</t>
  </si>
  <si>
    <t>Me &amp; Eds Pizza Palor</t>
  </si>
  <si>
    <t>1583 E. El Monte Way</t>
  </si>
  <si>
    <t>Best Western Americana/Patel</t>
  </si>
  <si>
    <t>1450 S. Alta Ave</t>
  </si>
  <si>
    <t>Kaweah Management Company</t>
  </si>
  <si>
    <t>1001 N. Bates Ave, 14 units</t>
  </si>
  <si>
    <t>1100-002</t>
  </si>
  <si>
    <t>Dinuba Veto, LLC</t>
  </si>
  <si>
    <t>2230 E. El Monte Way #B</t>
  </si>
  <si>
    <t>Auto Zone</t>
  </si>
  <si>
    <t>1741 E El Monte Way</t>
  </si>
  <si>
    <t xml:space="preserve">California Gold Development </t>
  </si>
  <si>
    <t>450 W El Monte Way 6 units</t>
  </si>
  <si>
    <t>Arco AM/PM Alta Fuels Inc</t>
  </si>
  <si>
    <t>393 S Alta Ave</t>
  </si>
  <si>
    <t>18516-001</t>
  </si>
  <si>
    <t xml:space="preserve">Palmer, Robert-Mercantile Row c/o Shaw Dev. </t>
  </si>
  <si>
    <t>2140 E El Monte Way, Irrig</t>
  </si>
  <si>
    <t>9818-002</t>
  </si>
  <si>
    <t>4 YD, 2 PU</t>
  </si>
  <si>
    <t>United Health Centers of the SJV-Dinuba</t>
  </si>
  <si>
    <t xml:space="preserve">300 Westgate Way </t>
  </si>
  <si>
    <t>100322-002</t>
  </si>
  <si>
    <t>Davita Inc.</t>
  </si>
  <si>
    <t>510 E North Way Bldg</t>
  </si>
  <si>
    <t>4 YD. 2 PU Total</t>
  </si>
  <si>
    <t>4 YD. 3 PU</t>
  </si>
  <si>
    <t>Panda Express Inc (PEX001671)</t>
  </si>
  <si>
    <t>640 W El Monte Way</t>
  </si>
  <si>
    <t>Taco Bell 22271/Sierra Bells</t>
  </si>
  <si>
    <t>725 N Alta Ave</t>
  </si>
  <si>
    <t>Tropicana Supermarket</t>
  </si>
  <si>
    <t>1010 N. Alta Ave</t>
  </si>
  <si>
    <t>Dinuba Parkside Village Apts.</t>
  </si>
  <si>
    <t>1151 N. Villa Ave., 76 unit</t>
  </si>
  <si>
    <t>1850 S. College Ave.</t>
  </si>
  <si>
    <t xml:space="preserve">Ridge Creek Golf Course </t>
  </si>
  <si>
    <t>3002 W El Monte Way</t>
  </si>
  <si>
    <t>Burger King</t>
  </si>
  <si>
    <t>680 W El Monte Way</t>
  </si>
  <si>
    <t>Kentucky Fried Chicken / LJS</t>
  </si>
  <si>
    <t>333 S. Monte Vista Dr</t>
  </si>
  <si>
    <t>4 YD. 3PU</t>
  </si>
  <si>
    <t>13650-001</t>
  </si>
  <si>
    <t>Tractor Supply Co #1883 c/o RockTenn</t>
  </si>
  <si>
    <t>1120 W El Monte Way Disp. Only</t>
  </si>
  <si>
    <t>4 YD. 3 PU Total</t>
  </si>
  <si>
    <t>4 YD. 4 PU</t>
  </si>
  <si>
    <t>Equity Group</t>
  </si>
  <si>
    <t xml:space="preserve">1050 E Kamm Ave 18 units </t>
  </si>
  <si>
    <t>Western Sky Mobile/J Friend</t>
  </si>
  <si>
    <t>42873 Road 80 51 units</t>
  </si>
  <si>
    <t>4 YD. 4 PU Total</t>
  </si>
  <si>
    <t>4 YD. 5 PU</t>
  </si>
  <si>
    <t>DHS/340 E Kern-Cafeteria(College Ave)</t>
  </si>
  <si>
    <t>9824-001</t>
  </si>
  <si>
    <t>Dinuba Elem Jefferson  #1</t>
  </si>
  <si>
    <t>1660 E. Sierra Way #1</t>
  </si>
  <si>
    <t>9854-001</t>
  </si>
  <si>
    <t>ELYSTUS LTD/DUTCH BROS</t>
  </si>
  <si>
    <t>145 N. ALTA AVE.</t>
  </si>
  <si>
    <t>100775-001</t>
  </si>
  <si>
    <t>The Habbit Restaurant LLC</t>
  </si>
  <si>
    <t>344 W El Monte Way</t>
  </si>
  <si>
    <t>100853-001</t>
  </si>
  <si>
    <t>Little Cesars/Disposal Service</t>
  </si>
  <si>
    <t>780 W El Monte Way Disp</t>
  </si>
  <si>
    <t>4 YD. 5 PU Total</t>
  </si>
  <si>
    <t>5 YD. 2 PU Total</t>
  </si>
  <si>
    <t xml:space="preserve">5 YD. 3 PU </t>
  </si>
  <si>
    <t xml:space="preserve">Sequoia Brothers Inc. </t>
  </si>
  <si>
    <t>2270 E EL Monte Way -Store</t>
  </si>
  <si>
    <t>7578-005</t>
  </si>
  <si>
    <t>5 YD. 3 PU Total</t>
  </si>
  <si>
    <t>5 YD. 5 PU Total</t>
  </si>
  <si>
    <t>GRAND TOTAL</t>
  </si>
  <si>
    <t>Customer Count =</t>
  </si>
  <si>
    <t>SHARED BINS ONLY</t>
  </si>
  <si>
    <t>B112</t>
  </si>
  <si>
    <t>Parrot AT&amp;T</t>
  </si>
  <si>
    <t>780 W El Monte Way #D</t>
  </si>
  <si>
    <t>18358-001</t>
  </si>
  <si>
    <t>State Farm/Arianna Ontiveros</t>
  </si>
  <si>
    <t>780 W El Monte Way #C</t>
  </si>
  <si>
    <t>18356-002</t>
  </si>
  <si>
    <t>B112 Total</t>
  </si>
  <si>
    <t xml:space="preserve">B113 </t>
  </si>
  <si>
    <t>340 S College Ave. #A</t>
  </si>
  <si>
    <t>1434-003</t>
  </si>
  <si>
    <t>B113</t>
  </si>
  <si>
    <t xml:space="preserve">340 S College Ave. #B </t>
  </si>
  <si>
    <t>1436-001</t>
  </si>
  <si>
    <t>340 S College Ave. #C</t>
  </si>
  <si>
    <t>1438-002</t>
  </si>
  <si>
    <t>Mega Video</t>
  </si>
  <si>
    <t>180 W Tulare Street</t>
  </si>
  <si>
    <t>5766-001</t>
  </si>
  <si>
    <t>Joe Valero</t>
  </si>
  <si>
    <t>128 W Tulare Street</t>
  </si>
  <si>
    <t>5750-002</t>
  </si>
  <si>
    <t>136 W Tulare Street</t>
  </si>
  <si>
    <t>5756-002</t>
  </si>
  <si>
    <t>B113 Total</t>
  </si>
  <si>
    <t>B212</t>
  </si>
  <si>
    <t>Saphieh Laundry</t>
  </si>
  <si>
    <t>649 W. Kern St., #B</t>
  </si>
  <si>
    <t>18550-002</t>
  </si>
  <si>
    <t>Dinuba Market/Smoke Shop</t>
  </si>
  <si>
    <t>649 W Kern St. Smoke Shop</t>
  </si>
  <si>
    <t>20052-002</t>
  </si>
  <si>
    <t>Debbie &amp; David Johnson</t>
  </si>
  <si>
    <t>1071 N. Villa Ave., 3 units</t>
  </si>
  <si>
    <t>B212 Total</t>
  </si>
  <si>
    <t>B213</t>
  </si>
  <si>
    <t>Mike Kroeze</t>
  </si>
  <si>
    <t>300 S College Ave 2 units</t>
  </si>
  <si>
    <t>1428-002</t>
  </si>
  <si>
    <t>300 S College Ave #2</t>
  </si>
  <si>
    <t>11636-002</t>
  </si>
  <si>
    <t>300 S College Ave #3</t>
  </si>
  <si>
    <t>Flawless Makeup Studio</t>
  </si>
  <si>
    <t>138 E Tulare St</t>
  </si>
  <si>
    <t>5838-003</t>
  </si>
  <si>
    <t>Flawless Makeup Academy</t>
  </si>
  <si>
    <t>142 E Tulare St</t>
  </si>
  <si>
    <t>5842-002</t>
  </si>
  <si>
    <t>Sweet Creationz</t>
  </si>
  <si>
    <t>136 E Tulare St</t>
  </si>
  <si>
    <t>5836-003</t>
  </si>
  <si>
    <t>B213 Total</t>
  </si>
  <si>
    <t>B216</t>
  </si>
  <si>
    <t>Leroy Barkley</t>
  </si>
  <si>
    <t>1017 N Villa Ave #1</t>
  </si>
  <si>
    <t>1017 N Villa Ave #2</t>
  </si>
  <si>
    <t>Jorge Montejano</t>
  </si>
  <si>
    <t>1017 N Villa Ave #3</t>
  </si>
  <si>
    <t>1017 N Villa Ave #4</t>
  </si>
  <si>
    <t>1017 N Villa Ave #5</t>
  </si>
  <si>
    <t>Rene Urbano</t>
  </si>
  <si>
    <t>1017 N Villa Ave #6</t>
  </si>
  <si>
    <t>B216 Total</t>
  </si>
  <si>
    <t>B222</t>
  </si>
  <si>
    <t>Juan Figueroa</t>
  </si>
  <si>
    <t>405 N. J St., 3 units</t>
  </si>
  <si>
    <t>237 E Mariposa St 2units</t>
  </si>
  <si>
    <t>B228</t>
  </si>
  <si>
    <t>Dolores Cuevas</t>
  </si>
  <si>
    <t>405 S. O St., #104</t>
  </si>
  <si>
    <t>Jesus Vargas</t>
  </si>
  <si>
    <t>417 S. O St., #101</t>
  </si>
  <si>
    <t>417 S. O St., #102</t>
  </si>
  <si>
    <t>417 S. O St., #103</t>
  </si>
  <si>
    <t>Erika Bojorquez</t>
  </si>
  <si>
    <t>417 S. O St., #104</t>
  </si>
  <si>
    <t>405 S. O St., #102</t>
  </si>
  <si>
    <t>405 S. O St., #103</t>
  </si>
  <si>
    <t>Servando Abarca Gonzalez</t>
  </si>
  <si>
    <t>405 S. O St., #101</t>
  </si>
  <si>
    <t>B228 Total</t>
  </si>
  <si>
    <t>B22A</t>
  </si>
  <si>
    <t>Salvador Sandoval Torres</t>
  </si>
  <si>
    <t>306 S. Crawford Ave., #101</t>
  </si>
  <si>
    <t>Maria Nunez Gutierrez</t>
  </si>
  <si>
    <t>306 S. Crawford Ave., #102</t>
  </si>
  <si>
    <t>Veronica Estrada</t>
  </si>
  <si>
    <t>306 S. Crawford Ave., #103</t>
  </si>
  <si>
    <t>Mayra A. Villegas</t>
  </si>
  <si>
    <t>306 S. Crawford Ave., #104</t>
  </si>
  <si>
    <t>Norma Eleanor Cabasa</t>
  </si>
  <si>
    <t>306 S. Crawford Ave., #105</t>
  </si>
  <si>
    <t>Elizabeth Castillo</t>
  </si>
  <si>
    <t>320 S. Crawford Ave., #113</t>
  </si>
  <si>
    <t>Leonor Moreno</t>
  </si>
  <si>
    <t>320 S. Crawford Ave., #112</t>
  </si>
  <si>
    <t>Karina Barajas</t>
  </si>
  <si>
    <t xml:space="preserve">320 S. Crawford Ave., #111 </t>
  </si>
  <si>
    <t>Johny Joe Garcia</t>
  </si>
  <si>
    <t xml:space="preserve">320 S. Crawford Ave., #114 </t>
  </si>
  <si>
    <t>Liliana Ledesma Diaz</t>
  </si>
  <si>
    <t>320 S. Crawford Ave., #115</t>
  </si>
  <si>
    <t>B22A Total</t>
  </si>
  <si>
    <t>B314 Total</t>
  </si>
  <si>
    <t>B316</t>
  </si>
  <si>
    <t>Ramiro Ceballos</t>
  </si>
  <si>
    <t>950 N. Villa Ave., #2-1U</t>
  </si>
  <si>
    <t>Margaret Axiak</t>
  </si>
  <si>
    <t>950 N. Villa Ave., #3-1U</t>
  </si>
  <si>
    <t>Yanet Rubio</t>
  </si>
  <si>
    <t>970 N. Villa Ave., #4-1U</t>
  </si>
  <si>
    <t>Mary Newton</t>
  </si>
  <si>
    <t>970 N. Villa Ave., #5-1U</t>
  </si>
  <si>
    <t>Nancy Anderson</t>
  </si>
  <si>
    <t>970 N. Villa Ave., #6-1U</t>
  </si>
  <si>
    <t>Jane  Thiesen</t>
  </si>
  <si>
    <t>950 N. Villa Ave., #1-1U</t>
  </si>
  <si>
    <t>B316 Total</t>
  </si>
  <si>
    <t>B322</t>
  </si>
  <si>
    <t>Liquor Locker</t>
  </si>
  <si>
    <t>159 N Crawford Ave</t>
  </si>
  <si>
    <t>Wash House</t>
  </si>
  <si>
    <t>189 N Crawford Ave</t>
  </si>
  <si>
    <t>B322 Total</t>
  </si>
  <si>
    <t>B328</t>
  </si>
  <si>
    <t>Mi Tiendita</t>
  </si>
  <si>
    <t>125 N. K St</t>
  </si>
  <si>
    <t>The Spot Barber Shop</t>
  </si>
  <si>
    <t xml:space="preserve">141 E. Tulare St. </t>
  </si>
  <si>
    <t>Leyla's Bridal</t>
  </si>
  <si>
    <t>147 E. Tulare St.</t>
  </si>
  <si>
    <t>Janeth's Bridal</t>
  </si>
  <si>
    <t>151 E. Tulare St.</t>
  </si>
  <si>
    <t xml:space="preserve">Paleteria &amp; Neveria </t>
  </si>
  <si>
    <t>155 E. Tulare St</t>
  </si>
  <si>
    <t>Beauty Zone</t>
  </si>
  <si>
    <t>165 E. Tulare St</t>
  </si>
  <si>
    <t>Kaur's Eye Threading</t>
  </si>
  <si>
    <t>145 E. Tulare St</t>
  </si>
  <si>
    <t xml:space="preserve">B328 </t>
  </si>
  <si>
    <t>99 Cetns Discount Store</t>
  </si>
  <si>
    <t xml:space="preserve">171 E Tulare St. </t>
  </si>
  <si>
    <t>5864-004</t>
  </si>
  <si>
    <t>B328 Total</t>
  </si>
  <si>
    <t>B32C</t>
  </si>
  <si>
    <t>Jerry L. Faulkenbury</t>
  </si>
  <si>
    <t>129 S. I St., #2-1U</t>
  </si>
  <si>
    <t>Angelica Lopez</t>
  </si>
  <si>
    <t>129 S. I St., #3-1U</t>
  </si>
  <si>
    <t>Christina Duran</t>
  </si>
  <si>
    <t>129 S. I St., #4-1U</t>
  </si>
  <si>
    <t>Jesus Garcia</t>
  </si>
  <si>
    <t>129 S. I St., #5-1U</t>
  </si>
  <si>
    <t>Rosa Espinoza</t>
  </si>
  <si>
    <t xml:space="preserve">129 S. I St., #6-1U </t>
  </si>
  <si>
    <t xml:space="preserve">Alejandra Gonzalez    </t>
  </si>
  <si>
    <t>129 S. I St., #7-1U</t>
  </si>
  <si>
    <t>Lidia Calderon</t>
  </si>
  <si>
    <t xml:space="preserve">129 S. I St., #8-1U </t>
  </si>
  <si>
    <t>Maria Isabel Sanchez</t>
  </si>
  <si>
    <t>129 S. I St., #9-1U</t>
  </si>
  <si>
    <t>Lucia del Carmen Guillen</t>
  </si>
  <si>
    <t>129 S. I St., #10-1U</t>
  </si>
  <si>
    <t>Tamir Chohan</t>
  </si>
  <si>
    <t>129 S. I St., #11-1U</t>
  </si>
  <si>
    <t>Antonio Nunez</t>
  </si>
  <si>
    <t>129 S. I St., #12-1U</t>
  </si>
  <si>
    <t>3094-003</t>
  </si>
  <si>
    <t>Dulce Moreno</t>
  </si>
  <si>
    <t xml:space="preserve">129 S. I St., #1-1U </t>
  </si>
  <si>
    <t>B32C Total</t>
  </si>
  <si>
    <t>B413</t>
  </si>
  <si>
    <t>Rodeo Wild West</t>
  </si>
  <si>
    <t>113 N. L St</t>
  </si>
  <si>
    <t>Dino's Bride Creation</t>
  </si>
  <si>
    <t>125 W. Tulare St</t>
  </si>
  <si>
    <t>Super Taco</t>
  </si>
  <si>
    <t>133 W. Tulare St</t>
  </si>
  <si>
    <t xml:space="preserve">B414 </t>
  </si>
  <si>
    <t>Rockstar Salon</t>
  </si>
  <si>
    <t>117 E Tulare St.</t>
  </si>
  <si>
    <t>5822-001</t>
  </si>
  <si>
    <t>B414</t>
  </si>
  <si>
    <t>H &amp; R Block</t>
  </si>
  <si>
    <t>125 E Tulare St.</t>
  </si>
  <si>
    <t>5826-001</t>
  </si>
  <si>
    <t>Saavedra's Bakery</t>
  </si>
  <si>
    <t>133 E Tulare St.</t>
  </si>
  <si>
    <t>5832-006</t>
  </si>
  <si>
    <t>B413 Total</t>
  </si>
  <si>
    <r>
      <t xml:space="preserve">Commercial Recycling Service List </t>
    </r>
    <r>
      <rPr>
        <sz val="12"/>
        <color theme="1"/>
        <rFont val="Calibri (Body)"/>
      </rPr>
      <t>(Billed by Pena's Disposal)</t>
    </r>
  </si>
  <si>
    <t>No bins provided</t>
  </si>
  <si>
    <t>CUST #</t>
  </si>
  <si>
    <t>SERV FIRST NAME</t>
  </si>
  <si>
    <t>Customer</t>
  </si>
  <si>
    <t>SERV ADDR#</t>
  </si>
  <si>
    <t>SERV DIR</t>
  </si>
  <si>
    <t>SERV STREET</t>
  </si>
  <si>
    <t>SERV STRT-SUFX</t>
  </si>
  <si>
    <t>SERV CITY</t>
  </si>
  <si>
    <t>Svc Type</t>
  </si>
  <si>
    <t>Container Size</t>
  </si>
  <si>
    <t># of Containers</t>
  </si>
  <si>
    <t>PU Weekly</t>
  </si>
  <si>
    <t>SPECIAL INSTR1</t>
  </si>
  <si>
    <t>LIVING WORD FELLOWSHIP</t>
  </si>
  <si>
    <t>WESTGATE</t>
  </si>
  <si>
    <t>WAY</t>
  </si>
  <si>
    <t>DINUBA</t>
  </si>
  <si>
    <t>Recycle</t>
  </si>
  <si>
    <t>3-cubic-yards</t>
  </si>
  <si>
    <t>Organics</t>
  </si>
  <si>
    <t>DINUBA MENNONITE BRETHREN CHUR</t>
  </si>
  <si>
    <t>N</t>
  </si>
  <si>
    <t>NICHOLS</t>
  </si>
  <si>
    <t>AVE</t>
  </si>
  <si>
    <t>96 gallon</t>
  </si>
  <si>
    <t>RODEO WILD WEST</t>
  </si>
  <si>
    <t>L</t>
  </si>
  <si>
    <t>ST</t>
  </si>
  <si>
    <t>H&amp;R BLOCK</t>
  </si>
  <si>
    <t>E</t>
  </si>
  <si>
    <t>TULARE</t>
  </si>
  <si>
    <t>ROBERT PINTO APARTMENTS</t>
  </si>
  <si>
    <t>O</t>
  </si>
  <si>
    <t>D &amp; L INVESTMENTS</t>
  </si>
  <si>
    <t>S</t>
  </si>
  <si>
    <t>I</t>
  </si>
  <si>
    <t>OPEN GATE THRIFT SHOP / RE</t>
  </si>
  <si>
    <t>EL BURRITO LOCO Y MARISCOS</t>
  </si>
  <si>
    <t>W</t>
  </si>
  <si>
    <t>SHARING WITH DINO'S BRIDAL</t>
  </si>
  <si>
    <t>FLAWLESS MAKE UP STUDIO</t>
  </si>
  <si>
    <t>STERLING COMMUNITY FUNERAL HOM</t>
  </si>
  <si>
    <t>MARIPOSA</t>
  </si>
  <si>
    <t>CALIFORNIA MEXICAN GRILL</t>
  </si>
  <si>
    <t>DINUBA CHILDREN'S SERVICES</t>
  </si>
  <si>
    <t>DUTCH BROS</t>
  </si>
  <si>
    <t>ALTA</t>
  </si>
  <si>
    <t>VERIZON &amp; WING STOP</t>
  </si>
  <si>
    <t>GUADALAJARA MEAT MARKET</t>
  </si>
  <si>
    <t>KERN</t>
  </si>
  <si>
    <t>PRECISION STAINLESS &amp; SUPPLIES</t>
  </si>
  <si>
    <t>URUPAN</t>
  </si>
  <si>
    <t>CENCAL AUTO &amp; TRUCK PARTS</t>
  </si>
  <si>
    <t>K</t>
  </si>
  <si>
    <t>LA PLAZITA PALETERIA</t>
  </si>
  <si>
    <t>WALGREENS #10201/RE COMPACTOR</t>
  </si>
  <si>
    <t>EL MONTE</t>
  </si>
  <si>
    <t>6-cubic-yards</t>
  </si>
  <si>
    <t>SCOUT SPECIALTIES</t>
  </si>
  <si>
    <t>URUAPAN</t>
  </si>
  <si>
    <t>DINUBA QUICK SHOP</t>
  </si>
  <si>
    <t>DINUBA TRANSIT CENTER</t>
  </si>
  <si>
    <t>MERCED</t>
  </si>
  <si>
    <t>CHURCH OF NAZARENE</t>
  </si>
  <si>
    <t>J</t>
  </si>
  <si>
    <t>DOPKINS CHAPEL</t>
  </si>
  <si>
    <t>DINUBA RESTAURANT</t>
  </si>
  <si>
    <t>DINUBA VOCATIONAL CENTER</t>
  </si>
  <si>
    <t>BIG DISCOUNT STORE</t>
  </si>
  <si>
    <t>SAMED</t>
  </si>
  <si>
    <t>ADDULRAHMAN</t>
  </si>
  <si>
    <t>COOPERATIVE AG SUPPORT SRVC</t>
  </si>
  <si>
    <t>AT&amp;T SERVICES INC.</t>
  </si>
  <si>
    <t>ROSIE COFRE APARTMENTS</t>
  </si>
  <si>
    <t>DINUBA GLASS COMPANY</t>
  </si>
  <si>
    <t>KENNY JOHNSON INTERIORS</t>
  </si>
  <si>
    <t>OASIS APARTMENTS- 27 UNITS</t>
  </si>
  <si>
    <t>EATON</t>
  </si>
  <si>
    <t>ADVENTIST HEALTH</t>
  </si>
  <si>
    <t>YVETTE</t>
  </si>
  <si>
    <t>ALVAREZ ORBIT LANES</t>
  </si>
  <si>
    <t>PLATINUM THEATERS / RE BIN</t>
  </si>
  <si>
    <t>M</t>
  </si>
  <si>
    <t>DINUBA AUTO CLINIC</t>
  </si>
  <si>
    <t>JESUS VARGAS APARTMENTS</t>
  </si>
  <si>
    <t>JOSE</t>
  </si>
  <si>
    <t>TREVINO</t>
  </si>
  <si>
    <t>C&amp;S LAUNDRY</t>
  </si>
  <si>
    <t>ARIA COMMUNITY HEALTH CENTER</t>
  </si>
  <si>
    <t>JN &amp; M INVESTMENTS</t>
  </si>
  <si>
    <t>WESTERN DENTAL</t>
  </si>
  <si>
    <t>DINUBA FUTBOL CLUB</t>
  </si>
  <si>
    <t>UNITED HEALTH CENTERS</t>
  </si>
  <si>
    <t>SOL DEL VALLE/RECYCLE</t>
  </si>
  <si>
    <t>WILSON SCHOOL / RE BIN</t>
  </si>
  <si>
    <t>KAMM</t>
  </si>
  <si>
    <t>ALVARADO APARTMENTS</t>
  </si>
  <si>
    <t>CRAWFORD</t>
  </si>
  <si>
    <t>HADEN COMPANY APTS - 23 UNITS</t>
  </si>
  <si>
    <t>NARAYAN MEDICAL CLINIC</t>
  </si>
  <si>
    <t>FAMILY HEALTH CARE NETWORK</t>
  </si>
  <si>
    <t>VERMONT</t>
  </si>
  <si>
    <t>SEVENTH DAY ADVENTIST</t>
  </si>
  <si>
    <t>THE CYCLE SHOP</t>
  </si>
  <si>
    <t>DINUBA GUEST HOME</t>
  </si>
  <si>
    <t>KENTUCKY FRIED CHICKEN / RE</t>
  </si>
  <si>
    <t>MONTE VISTA</t>
  </si>
  <si>
    <t>DR</t>
  </si>
  <si>
    <t>THE SAFARI</t>
  </si>
  <si>
    <t>THE HABIT BURGER GRILL</t>
  </si>
  <si>
    <t>BANK OF THE WEST</t>
  </si>
  <si>
    <t>EMPEROR ESTATES APTS- RE BIN</t>
  </si>
  <si>
    <t>EQUITY GROUP - APTS</t>
  </si>
  <si>
    <t>KAWEAH PREFERRED PHYSICIANS</t>
  </si>
  <si>
    <t>DINUBA CHRISTIAN CHURCH</t>
  </si>
  <si>
    <t>SAGINAW</t>
  </si>
  <si>
    <t>ST. CATHERINE'S CHURCH</t>
  </si>
  <si>
    <t>VILLA</t>
  </si>
  <si>
    <t>QUICK CORNER</t>
  </si>
  <si>
    <t>ALTA TRAILER COURT - 10 UNITS</t>
  </si>
  <si>
    <t>WHITNEY</t>
  </si>
  <si>
    <t>HOLIDAY INN EXPRESS</t>
  </si>
  <si>
    <t>MARISCOS LOS COMPADRES</t>
  </si>
  <si>
    <t>ARCO AM - PM / APK 22</t>
  </si>
  <si>
    <t>4-cubic-yards</t>
  </si>
  <si>
    <t>PROTEUS INC</t>
  </si>
  <si>
    <t>BANK OF THE SIERRA</t>
  </si>
  <si>
    <t>DINUBA CITY HALL / RE BIN</t>
  </si>
  <si>
    <t>2-cubic-yards</t>
  </si>
  <si>
    <t>FIRST ASSEMBLY OF GOD</t>
  </si>
  <si>
    <t>DINUBA RURAL HEALTH</t>
  </si>
  <si>
    <t>VENTURA INDUSTRIAL PARK</t>
  </si>
  <si>
    <t>VENTURA</t>
  </si>
  <si>
    <t>DINUBA LUMBER COMPANY / RE BIN</t>
  </si>
  <si>
    <t>ADVENTIST  HEALTH / RE BIN</t>
  </si>
  <si>
    <t>SONIC DRIVE IN RECYCLE</t>
  </si>
  <si>
    <t>209 PROPERTY SERVICE</t>
  </si>
  <si>
    <t>STARBUCKS COFFEE / RE BIN</t>
  </si>
  <si>
    <t>WIMPY'S HAMBURGERS</t>
  </si>
  <si>
    <t>DINUBA FIRE DEPT / REC BIN</t>
  </si>
  <si>
    <t>DAVITA INC</t>
  </si>
  <si>
    <t>NORTH</t>
  </si>
  <si>
    <t>OPEN GATE</t>
  </si>
  <si>
    <t>SIDHU</t>
  </si>
  <si>
    <t>SINGH</t>
  </si>
  <si>
    <t>DINUBA TIRES</t>
  </si>
  <si>
    <t>EVERWELL HEALTH SYSTEMS</t>
  </si>
  <si>
    <t>LILLIE</t>
  </si>
  <si>
    <t>3Y HAS METAL GRAVITY BAR</t>
  </si>
  <si>
    <t>NINO TRUCKING</t>
  </si>
  <si>
    <t>DINUBA DOWNS MOBILE</t>
  </si>
  <si>
    <t>THE PARENTING NETWORK</t>
  </si>
  <si>
    <t>NEWTON INVESTMENTS</t>
  </si>
  <si>
    <t>BNG &amp; ASSOCIATES</t>
  </si>
  <si>
    <t>FOSTERS FREEZE</t>
  </si>
  <si>
    <t>EUCLID VILLAGE</t>
  </si>
  <si>
    <t>EUCLID</t>
  </si>
  <si>
    <t>FIRST BAPTIST CHURCH/REC CANS</t>
  </si>
  <si>
    <t>NEBRASKA</t>
  </si>
  <si>
    <t>MICHAEL</t>
  </si>
  <si>
    <t>BOSS</t>
  </si>
  <si>
    <t>STATE OF CA-AOC</t>
  </si>
  <si>
    <t>PANDA EXPRESS RECYCLE</t>
  </si>
  <si>
    <t>GROCERY OUTLET</t>
  </si>
  <si>
    <t>CITY OF DINUBA/POLICE DEPT/ RE</t>
  </si>
  <si>
    <t>BURGER KING #16481 / RE</t>
  </si>
  <si>
    <t>TACO BELL / RE BIN</t>
  </si>
  <si>
    <t>WALMART</t>
  </si>
  <si>
    <t>BEST BUY 725</t>
  </si>
  <si>
    <t>I HOP / RE BIN</t>
  </si>
  <si>
    <t>LITTLE CAESARS PIZZA</t>
  </si>
  <si>
    <t>DRAGON GARDEN RESTAURANT</t>
  </si>
  <si>
    <t>M&amp;J FAMILY RESTAURANT</t>
  </si>
  <si>
    <t>YOU-BE'S U-BAKE PIZZA</t>
  </si>
  <si>
    <t>ENNIS HOLDINGS  LLC</t>
  </si>
  <si>
    <t>LIVERMORE APTS</t>
  </si>
  <si>
    <t>PENTECOSTAL CH OF GOD</t>
  </si>
  <si>
    <t>FIRST</t>
  </si>
  <si>
    <t>CORNELIO</t>
  </si>
  <si>
    <t>GARIBAY -APTS</t>
  </si>
  <si>
    <t>DAVID HANSEN/HANSEN APARTMENTS</t>
  </si>
  <si>
    <t>PARKVIEW APARTMENTS / RE CAN</t>
  </si>
  <si>
    <t>TIAN TIAN BUFFET</t>
  </si>
  <si>
    <t>ROUND TABLE PIZZA</t>
  </si>
  <si>
    <t>BOSCACCI GROUP LLC</t>
  </si>
  <si>
    <t>RITE AID RECYCLE BIN</t>
  </si>
  <si>
    <t>CALVARIO CHURCH</t>
  </si>
  <si>
    <t>COLLEGE</t>
  </si>
  <si>
    <t>DINUBA COMMUNITY HEALTH CENTER</t>
  </si>
  <si>
    <t>BIG 5 SPORTING GOOD / RE BIN</t>
  </si>
  <si>
    <t>CARL'S JR</t>
  </si>
  <si>
    <t>PERKO'S CAFE</t>
  </si>
  <si>
    <t>V D A INC</t>
  </si>
  <si>
    <t>PALM APARTMENTS</t>
  </si>
  <si>
    <t>DATE'S DONUTS</t>
  </si>
  <si>
    <t>LIQUOR LOCKER 2</t>
  </si>
  <si>
    <t>MISTER CAR WASH</t>
  </si>
  <si>
    <t>KENNEDY SCHOOL</t>
  </si>
  <si>
    <t>EL MONTE WEST APARTMENTS</t>
  </si>
  <si>
    <t>VISCAYA GARDENS</t>
  </si>
  <si>
    <t>ROSEMARY</t>
  </si>
  <si>
    <t>TROPICANA SUPER MARKET</t>
  </si>
  <si>
    <t>DAYTONA APARTMENTS</t>
  </si>
  <si>
    <t>BATES</t>
  </si>
  <si>
    <t>CYPRESS GARDEN APARTMENTS</t>
  </si>
  <si>
    <t>FAMILY DOLLAR</t>
  </si>
  <si>
    <t>OTHMAN</t>
  </si>
  <si>
    <t>ALTAN</t>
  </si>
  <si>
    <t>JIM</t>
  </si>
  <si>
    <t>MERLO 8 UNITS</t>
  </si>
  <si>
    <t>ZAID</t>
  </si>
  <si>
    <t>ALTAHAN</t>
  </si>
  <si>
    <t>CASA GRANDE APARTMENTS</t>
  </si>
  <si>
    <t>MBS PROPERTY MANAGMENT</t>
  </si>
  <si>
    <t>LES SCHWAB TIRE CENTER</t>
  </si>
  <si>
    <t>TULARE COUNTY GENERAL SERVICES</t>
  </si>
  <si>
    <t>90 gallon</t>
  </si>
  <si>
    <t>KATHERINE</t>
  </si>
  <si>
    <t>NEWTON</t>
  </si>
  <si>
    <t>ADOBE VILLA APARTMENTS</t>
  </si>
  <si>
    <t>NORTHGATE APARTMENTS</t>
  </si>
  <si>
    <t>SAL'S FOOD MART</t>
  </si>
  <si>
    <t>DINUBA PUBLIC WORKS / RE BIN</t>
  </si>
  <si>
    <t>MI CHANTE APARTMENTS</t>
  </si>
  <si>
    <t>EL DORADO APARTMENTS - 9 UNITS</t>
  </si>
  <si>
    <t>DINUBA HIGH SCHOOL / RE CB</t>
  </si>
  <si>
    <t>MAGNOLIA</t>
  </si>
  <si>
    <t>TRACTOR SUPPLY CO.</t>
  </si>
  <si>
    <t>ALFREDO RODRIGUEZ APARTMENTS</t>
  </si>
  <si>
    <t>PARK</t>
  </si>
  <si>
    <t>VALERO</t>
  </si>
  <si>
    <t>WASHINGTON JR HIGH</t>
  </si>
  <si>
    <t>HAYES</t>
  </si>
  <si>
    <t>DINUBA PARKSIDE VILLAGE APTS</t>
  </si>
  <si>
    <t>TC HOUSING AUTHORITY-12 UNITS</t>
  </si>
  <si>
    <t>QUICK-N-HANDY MART</t>
  </si>
  <si>
    <t>OSCAR</t>
  </si>
  <si>
    <t>NINO</t>
  </si>
  <si>
    <t>LINCOLN SCHOOL / RE BIN</t>
  </si>
  <si>
    <t>PRESBYTERIAN CHURCH</t>
  </si>
  <si>
    <t>OSCAR'S SALON</t>
  </si>
  <si>
    <t>ROOSEVELT SCHOOL / REC BIN</t>
  </si>
  <si>
    <t>RECYCLE</t>
  </si>
  <si>
    <t>DINUBA UNIFIED SCHOOL DISTRICT</t>
  </si>
  <si>
    <t>DINUBA MANOR APARTMENTS</t>
  </si>
  <si>
    <t>GREENE</t>
  </si>
  <si>
    <t>SIERRA VILLAGE APTS - 44 UNITS</t>
  </si>
  <si>
    <t>YAMAMORI RESTAURANT</t>
  </si>
  <si>
    <t>GARDEN ESTATES</t>
  </si>
  <si>
    <t>O'REILLY AUTO PARTS / RE BIN</t>
  </si>
  <si>
    <t>DOLLAR TREE</t>
  </si>
  <si>
    <t>REDROCK PLAZA</t>
  </si>
  <si>
    <t>EL MONTE WAY</t>
  </si>
  <si>
    <t>DINUBA GAS &amp; FOOD MART/REC BIN</t>
  </si>
  <si>
    <t>WIC OFFICE</t>
  </si>
  <si>
    <t>TULARE CO HOUSING AUTHORTIY</t>
  </si>
  <si>
    <t>NORTH PARK APTS #2</t>
  </si>
  <si>
    <t>BEST WESTERN AMERICANA</t>
  </si>
  <si>
    <t>MARISCOS CAMARON PELADO</t>
  </si>
  <si>
    <t>CAPITAL GRILL</t>
  </si>
  <si>
    <t>ME &amp; EDS PIZZA / RE BIN</t>
  </si>
  <si>
    <t>GREENSTREET TOWN HOMES</t>
  </si>
  <si>
    <t>NORTH PARK APTS #1- 80 UNITS</t>
  </si>
  <si>
    <t>JEFFERSON SCHOOL / RE BIN</t>
  </si>
  <si>
    <t>SIERRA</t>
  </si>
  <si>
    <t>FIRST SOUTHERN BAPTIST</t>
  </si>
  <si>
    <t>GOLDEN</t>
  </si>
  <si>
    <t>MC DONALDS / RE BIN</t>
  </si>
  <si>
    <t>AUTO ZONE #2833</t>
  </si>
  <si>
    <t>COLLEGE PARK APARTMENTS</t>
  </si>
  <si>
    <t>EL MONTE MOTEL</t>
  </si>
  <si>
    <t>JACK IN THE BOX/RECYCLE</t>
  </si>
  <si>
    <t>AIR O FAN PRODUCTS INC</t>
  </si>
  <si>
    <t>DINUBA LIQUOR</t>
  </si>
  <si>
    <t>ROBERT</t>
  </si>
  <si>
    <t>PALMER</t>
  </si>
  <si>
    <t>OAXACA ICE CREAM SHOP</t>
  </si>
  <si>
    <t>RIDGE CREEK GOLF / RE</t>
  </si>
  <si>
    <t>RIDGE CREEK</t>
  </si>
  <si>
    <t>SIERRA VISTA CONT SCHOOL</t>
  </si>
  <si>
    <t>AVE 406</t>
  </si>
  <si>
    <t>ALTA PUMP</t>
  </si>
  <si>
    <t>RD 80</t>
  </si>
  <si>
    <t>MARIA</t>
  </si>
  <si>
    <t>SANDOVAL</t>
  </si>
  <si>
    <t>27 non compliant</t>
  </si>
  <si>
    <t>94 non compliant</t>
  </si>
  <si>
    <t>164 missing</t>
  </si>
  <si>
    <t>364 total</t>
  </si>
  <si>
    <t>City Facilities List</t>
  </si>
  <si>
    <t>#</t>
  </si>
  <si>
    <t>Site</t>
  </si>
  <si>
    <t>Address</t>
  </si>
  <si>
    <t>City of Dinuba City Hall</t>
  </si>
  <si>
    <t>City of Dinuba/Waste Plant</t>
  </si>
  <si>
    <t>City of Dinuba/Fire Dept.</t>
  </si>
  <si>
    <t xml:space="preserve">City of Dinuba/SportsPlex </t>
  </si>
  <si>
    <t>Dinuba Transit Center</t>
  </si>
  <si>
    <t>City of Dinuba Sr. Citizens Center</t>
  </si>
  <si>
    <t>City of Dinuba/ Police Dept.</t>
  </si>
  <si>
    <t>City of Dinuba/ Fire Dept.</t>
  </si>
  <si>
    <t>1088 E. Kamm Avenue</t>
  </si>
  <si>
    <t>DUAL SHARE BIN LIST-----CITY OF DINUBA VS. PENA</t>
  </si>
  <si>
    <t>Initiated</t>
  </si>
  <si>
    <t>State Farm/Joshua Culley</t>
  </si>
  <si>
    <t>388 S Alta Ave #101</t>
  </si>
  <si>
    <t>Academy West Insurance</t>
  </si>
  <si>
    <t>388 S Alta Ave #102</t>
  </si>
  <si>
    <t>Dinuba Flower Shop/F. Rocha</t>
  </si>
  <si>
    <t>Domingo Frausto, Sr</t>
  </si>
  <si>
    <t>340 S College Ave. #B</t>
  </si>
  <si>
    <t>Marco Ventura</t>
  </si>
  <si>
    <t>Shelby Lynn Chavez</t>
  </si>
  <si>
    <t>Alterations Delia</t>
  </si>
  <si>
    <t>Leyla's bridal</t>
  </si>
  <si>
    <t>Kaur's Eyebrow Threading</t>
  </si>
  <si>
    <t xml:space="preserve">308 E Tulare St </t>
  </si>
  <si>
    <t>Mommy To Be Nutritional Store</t>
  </si>
  <si>
    <t>324 E Tulare St</t>
  </si>
  <si>
    <t>Puppy Cuts</t>
  </si>
  <si>
    <t>316 E Tiulare St #A</t>
  </si>
  <si>
    <t>Barbara's Sweet Endeavers</t>
  </si>
  <si>
    <t>B114</t>
  </si>
  <si>
    <t xml:space="preserve">118 N L St  </t>
  </si>
  <si>
    <t>Pose Salon</t>
  </si>
  <si>
    <t xml:space="preserve">130 N L St  </t>
  </si>
  <si>
    <t xml:space="preserve">Dinuba Business Music </t>
  </si>
  <si>
    <t xml:space="preserve">110 N L St  </t>
  </si>
  <si>
    <t>Martha's Jewelry</t>
  </si>
  <si>
    <t>130 N L St #102</t>
  </si>
  <si>
    <t>Piry Appliances</t>
  </si>
  <si>
    <t>405 N J St 4unit</t>
  </si>
  <si>
    <t>Juan Fiqueroa Apts</t>
  </si>
  <si>
    <t>403 N. L St., 2 units</t>
  </si>
  <si>
    <t>Gary W. Shannon, M.D. 2/3</t>
  </si>
  <si>
    <t>Paulie Romero 1/3</t>
  </si>
  <si>
    <t>1071 N. Villa Ave., #A 3 units</t>
  </si>
  <si>
    <t>1071 N. Villa Ave., #B 3 units</t>
  </si>
  <si>
    <t>Equity Group / Steve Duerre</t>
  </si>
  <si>
    <t>B214 Total</t>
  </si>
  <si>
    <t xml:space="preserve">1017 N Villa Ave #1 </t>
  </si>
  <si>
    <t>Linda Sue Rose</t>
  </si>
  <si>
    <t xml:space="preserve">1017 N Villa Ave #3  </t>
  </si>
  <si>
    <t>Josh Hernandez</t>
  </si>
  <si>
    <t>B227</t>
  </si>
  <si>
    <t>Ana Luisa Manzo Granados</t>
  </si>
  <si>
    <t xml:space="preserve">417 S. O St., #102 </t>
  </si>
  <si>
    <t>Arminda Ramirez Lopez</t>
  </si>
  <si>
    <t>Rose Mary Garza</t>
  </si>
  <si>
    <t>Adelma Rios</t>
  </si>
  <si>
    <t>Javier Chona Carpio</t>
  </si>
  <si>
    <t xml:space="preserve">405 S. O St., #101 </t>
  </si>
  <si>
    <t>Vicky Elizabeth Rua</t>
  </si>
  <si>
    <t xml:space="preserve">Veronica Estrada </t>
  </si>
  <si>
    <t>Mayra Villegas</t>
  </si>
  <si>
    <t>Norma Eleanor Smawang</t>
  </si>
  <si>
    <t>Leonardo Flores Najera</t>
  </si>
  <si>
    <t>320 S. Crawford Ave., #114</t>
  </si>
  <si>
    <t>B312 Total</t>
  </si>
  <si>
    <t>B313 Total</t>
  </si>
  <si>
    <t>B314</t>
  </si>
  <si>
    <t>131 E. Tulare St.</t>
  </si>
  <si>
    <t>Joyeria Rivera</t>
  </si>
  <si>
    <t>133 E. Tulare St.</t>
  </si>
  <si>
    <t>El Tapatio Restaurant</t>
  </si>
  <si>
    <t>125 E. Tulare St.</t>
  </si>
  <si>
    <t>117 E. Tulare St.</t>
  </si>
  <si>
    <t>1452 S. College</t>
  </si>
  <si>
    <t>Malcom &amp; Sandra Narlian</t>
  </si>
  <si>
    <t>1452 S College Lane</t>
  </si>
  <si>
    <t>Haden</t>
  </si>
  <si>
    <t>143 S. K St</t>
  </si>
  <si>
    <t>Smith Auto Parts</t>
  </si>
  <si>
    <t>153 S. K St</t>
  </si>
  <si>
    <t>B327 Total</t>
  </si>
  <si>
    <t xml:space="preserve">125 N. K St                </t>
  </si>
  <si>
    <t>Dinuba Bike Parts</t>
  </si>
  <si>
    <t>155 E. Tulare St.</t>
  </si>
  <si>
    <t>Paleteria &amp; Neveria La Placita</t>
  </si>
  <si>
    <t>171 E. Tulare St.</t>
  </si>
  <si>
    <t>Mostly 98 C Plus / Ranjit Kaur</t>
  </si>
  <si>
    <t>145 E. Tulare St.</t>
  </si>
  <si>
    <t>Star School of Music</t>
  </si>
  <si>
    <t>165 E. Tulare St.</t>
  </si>
  <si>
    <t>Coco Loco Chic Salon</t>
  </si>
  <si>
    <t>B329 Total</t>
  </si>
  <si>
    <t xml:space="preserve">129 S. I St., #3-1U </t>
  </si>
  <si>
    <t xml:space="preserve">Maria Guadalupe Robledo </t>
  </si>
  <si>
    <t>Joe Ventura</t>
  </si>
  <si>
    <t>Jose Martin Gomez</t>
  </si>
  <si>
    <t>Maria Luisa Gonzalez</t>
  </si>
  <si>
    <t>Carlos Ramirez Gómez</t>
  </si>
  <si>
    <t>Eliseo Viera, Jr.</t>
  </si>
  <si>
    <t>Gil Hernandez</t>
  </si>
  <si>
    <t>03/1810</t>
  </si>
  <si>
    <t>Catalina Pizana</t>
  </si>
  <si>
    <t>B412</t>
  </si>
  <si>
    <t>1756 E. El Monte Way</t>
  </si>
  <si>
    <t>Culvers Car Wash</t>
  </si>
  <si>
    <t>1752 E. El Monte Way, 2 unit</t>
  </si>
  <si>
    <t>Dinuba Feed/Culver Jr., Willard</t>
  </si>
  <si>
    <t>B412 Total</t>
  </si>
  <si>
    <t>P &amp; A Cafe</t>
  </si>
  <si>
    <t>B414 Total</t>
  </si>
  <si>
    <t>B422 Total</t>
  </si>
  <si>
    <t>B522 Total</t>
  </si>
  <si>
    <t>CITY OF DINUBA</t>
  </si>
  <si>
    <t>DISPOSAL REPORT</t>
  </si>
  <si>
    <t>August 2002</t>
  </si>
  <si>
    <t>Contract</t>
  </si>
  <si>
    <t>Landfill</t>
  </si>
  <si>
    <t xml:space="preserve">    Period To:</t>
  </si>
  <si>
    <t>Service</t>
  </si>
  <si>
    <t>Fees</t>
  </si>
  <si>
    <r>
      <t xml:space="preserve">Residential Customer       </t>
    </r>
    <r>
      <rPr>
        <b/>
        <sz val="8"/>
        <rFont val="Arial"/>
        <family val="2"/>
      </rPr>
      <t>(RPS)</t>
    </r>
  </si>
  <si>
    <t>08/28/02</t>
  </si>
  <si>
    <r>
      <t xml:space="preserve">Commercial Can Serv.  </t>
    </r>
    <r>
      <rPr>
        <b/>
        <sz val="8"/>
        <rFont val="Arial"/>
        <family val="2"/>
      </rPr>
      <t>(CPS/CSAC)</t>
    </r>
  </si>
  <si>
    <r>
      <t xml:space="preserve">Second Automated Can    </t>
    </r>
    <r>
      <rPr>
        <b/>
        <sz val="8"/>
        <rFont val="Arial"/>
        <family val="2"/>
      </rPr>
      <t>(SAC)</t>
    </r>
  </si>
  <si>
    <t xml:space="preserve">  City</t>
  </si>
  <si>
    <t>Odwalla</t>
  </si>
  <si>
    <t>Large Compactors</t>
  </si>
  <si>
    <t>AT COST</t>
  </si>
  <si>
    <t>Giannini</t>
  </si>
  <si>
    <t>20-Ydr Roll Off</t>
  </si>
  <si>
    <t xml:space="preserve">  Ruiz</t>
  </si>
  <si>
    <t>Large Compactors 40</t>
  </si>
  <si>
    <t>K-Mart</t>
  </si>
  <si>
    <t>Large Compactor</t>
  </si>
  <si>
    <t>TOTAL DUE</t>
  </si>
  <si>
    <t>Bin Size</t>
  </si>
  <si>
    <t>NUMBER OF PICK-UPS PER WEEK</t>
  </si>
  <si>
    <t>PERIOD TO:</t>
  </si>
  <si>
    <t>One</t>
  </si>
  <si>
    <t>Two</t>
  </si>
  <si>
    <t>Three</t>
  </si>
  <si>
    <t>Four</t>
  </si>
  <si>
    <t>Five</t>
  </si>
  <si>
    <t>Jul 23, 02</t>
  </si>
  <si>
    <t>Pickup</t>
  </si>
  <si>
    <t>1 yd Bin</t>
  </si>
  <si>
    <t>Total Bins</t>
  </si>
  <si>
    <t>2 yd Bin</t>
  </si>
  <si>
    <t>3 yd Bin</t>
  </si>
  <si>
    <t>4 yd Bin</t>
  </si>
  <si>
    <t>5 yd Bin</t>
  </si>
  <si>
    <t>TCR TONS</t>
  </si>
  <si>
    <t>Month of June 2002</t>
  </si>
  <si>
    <t>Extra Bin Dumps</t>
  </si>
  <si>
    <t>Extra Can Dumps</t>
  </si>
  <si>
    <t>Burnt Can Charges</t>
  </si>
  <si>
    <t>Credits</t>
  </si>
  <si>
    <t>Debits</t>
  </si>
  <si>
    <t>Bin Total</t>
  </si>
  <si>
    <t># of Bins</t>
  </si>
  <si>
    <t>Sub-Total</t>
  </si>
  <si>
    <t>Less amt to be Paid</t>
  </si>
  <si>
    <t>PENA'S DISPOSAL AND RECYCLING CENTER</t>
  </si>
  <si>
    <t>Paid</t>
  </si>
  <si>
    <t>12843 AVE 416</t>
  </si>
  <si>
    <t>OROSI, CA. 93647</t>
  </si>
  <si>
    <t>1.6% Cola Increase for Pena's 2002/2003</t>
  </si>
  <si>
    <t>Type of Service</t>
  </si>
  <si>
    <t>Qty.</t>
  </si>
  <si>
    <t>FY 2000-01</t>
  </si>
  <si>
    <t>FY 2001-02</t>
  </si>
  <si>
    <t>1.6% Increase  FY 2002-03</t>
  </si>
  <si>
    <t>Residential Can--contract service</t>
  </si>
  <si>
    <t>Residential Can--landfill fees</t>
  </si>
  <si>
    <t>Second Automated Can--contract service</t>
  </si>
  <si>
    <t>Second Automated --landfill fees</t>
  </si>
  <si>
    <t>Commercial Can--contract service</t>
  </si>
  <si>
    <t>Commercial Can--landfill fees</t>
  </si>
  <si>
    <t>Downtown Containers--contract service</t>
  </si>
  <si>
    <t>Downtown Containers--landfill fees</t>
  </si>
  <si>
    <t>Additional Pickup - Can</t>
  </si>
  <si>
    <t>Additional Pickup - Bin</t>
  </si>
  <si>
    <t>Walk-up</t>
  </si>
  <si>
    <t>Concrete Enclosed Street Can Pickup</t>
  </si>
  <si>
    <t xml:space="preserve">    (outside of downtown business district)</t>
  </si>
  <si>
    <t>Special Haul Trailer--contract service</t>
  </si>
  <si>
    <t>Special Haul Trailer--landfill fees</t>
  </si>
  <si>
    <t>4 Yard Special Compactor</t>
  </si>
  <si>
    <t>Yvette is not sure</t>
  </si>
  <si>
    <t>25 Yard Compactor--contract</t>
  </si>
  <si>
    <t>30 Yard Compactor--contract</t>
  </si>
  <si>
    <t>Small Compactors--contract</t>
  </si>
  <si>
    <t>Large Compactors--contract</t>
  </si>
  <si>
    <t>1 yard -1 PU--contract service</t>
  </si>
  <si>
    <t>1 yard -1 PU--landfill fees</t>
  </si>
  <si>
    <t>2 yard-1PU-contract service</t>
  </si>
  <si>
    <t>2 yard-1 PU-landfill fees</t>
  </si>
  <si>
    <t>2 yard-2 PU-contract service</t>
  </si>
  <si>
    <t>2 yard-2 PU-landfill fees</t>
  </si>
  <si>
    <t>2 yard-3 PU-contract service</t>
  </si>
  <si>
    <t>2 yard-3 PU-landfill fees</t>
  </si>
  <si>
    <t>2 yard-4 PU-contract service</t>
  </si>
  <si>
    <t>2 yard-4 PU-landfill fees</t>
  </si>
  <si>
    <t>2 yard-5 PU-contract service</t>
  </si>
  <si>
    <t>2 yard-5 PU-landfill fees</t>
  </si>
  <si>
    <t>3 yard-1PU-contract service</t>
  </si>
  <si>
    <t>3 yard-1 PU-landfill fees</t>
  </si>
  <si>
    <t>3 yard-2 PU-contract service</t>
  </si>
  <si>
    <t>3 yard-2 PU-landfill fees</t>
  </si>
  <si>
    <t>3 yard-3 PU-contract service</t>
  </si>
  <si>
    <t>3 yard-3 PU-landfill fees</t>
  </si>
  <si>
    <t>3 yard-4 PU-contract service</t>
  </si>
  <si>
    <t>3 yard-4 PU-landfill fees</t>
  </si>
  <si>
    <t>3 yard-5 PU-contract service</t>
  </si>
  <si>
    <t>3 yard-5 PU-landfill fees</t>
  </si>
  <si>
    <t>4 yard-1PU-contract service</t>
  </si>
  <si>
    <t>4 yard-1 PU-landfill fees</t>
  </si>
  <si>
    <t>4 yard-2 PU-contract service</t>
  </si>
  <si>
    <t>4 yard-2 PU-landfill fees</t>
  </si>
  <si>
    <t>4 yard-3 PU-contract service</t>
  </si>
  <si>
    <t>4 yard-3 PU-landfill fees</t>
  </si>
  <si>
    <t>4 yard-4 PU-contract service</t>
  </si>
  <si>
    <t>4 yard-4 PU-landfill fees</t>
  </si>
  <si>
    <t>4 yard-5 PU-contract service</t>
  </si>
  <si>
    <t>4 yard-5 PU-landfill fees</t>
  </si>
  <si>
    <t>5 yard-1PU-contract service</t>
  </si>
  <si>
    <t>5 yard-1 PU-landfill fees</t>
  </si>
  <si>
    <t>5 yard-2 PU-contract service</t>
  </si>
  <si>
    <t>5 yard-2 PU-landfill fees</t>
  </si>
  <si>
    <t>5 yard-3 PU-contract service</t>
  </si>
  <si>
    <t>5 yard-3 PU-landfill fees</t>
  </si>
  <si>
    <t>5 yard-4 PU-contract service</t>
  </si>
  <si>
    <t>5 yard-4 PU-landfill fees</t>
  </si>
  <si>
    <t>5 yard-5 PU-contract service</t>
  </si>
  <si>
    <t>5 yard-5 PU-landfill fees</t>
  </si>
  <si>
    <t>MONTHLY TOTAL</t>
  </si>
  <si>
    <t>FISCAL YEAR TOTAL</t>
  </si>
  <si>
    <t>IMPACT</t>
  </si>
  <si>
    <t>Pena's Representative</t>
  </si>
  <si>
    <t>Please sign for approval of 1.6% increase</t>
  </si>
  <si>
    <t>Signature</t>
  </si>
  <si>
    <t>City of Dinuba Representive signature</t>
  </si>
  <si>
    <t xml:space="preserve">Total = </t>
  </si>
  <si>
    <t>Total Customers with Recycling and/or Organics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</si>
</sst>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m;@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Baskerville"/>
      <family val="1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18"/>
      <name val="Arial"/>
      <family val="2"/>
    </font>
    <font>
      <b/>
      <i/>
      <sz val="9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5"/>
      <color theme="3"/>
      <name val="Calibri"/>
      <family val="2"/>
      <scheme val="minor"/>
    </font>
    <font>
      <sz val="10"/>
      <color theme="6" tint="-0.499984740745262"/>
      <name val="Arial"/>
      <family val="2"/>
    </font>
    <font>
      <sz val="12"/>
      <color theme="3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i/>
      <u/>
      <sz val="10"/>
      <name val="Arial"/>
      <family val="2"/>
    </font>
    <font>
      <sz val="9"/>
      <name val="Arial"/>
      <family val="2"/>
    </font>
    <font>
      <b/>
      <strike/>
      <sz val="12"/>
      <color indexed="10"/>
      <name val="Arial"/>
      <family val="2"/>
    </font>
    <font>
      <strike/>
      <sz val="12"/>
      <color indexed="10"/>
      <name val="Arial"/>
      <family val="2"/>
    </font>
    <font>
      <strike/>
      <sz val="12"/>
      <name val="Arial"/>
      <family val="2"/>
    </font>
    <font>
      <b/>
      <sz val="12"/>
      <color theme="3"/>
      <name val="Calibri"/>
      <family val="2"/>
      <scheme val="minor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 (Body)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14" applyNumberFormat="0" applyFill="0" applyAlignment="0" applyProtection="0"/>
  </cellStyleXfs>
  <cellXfs count="137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quotePrefix="1" applyFont="1" applyAlignment="1">
      <alignment horizontal="centerContinuous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4" fontId="0" fillId="2" borderId="0" xfId="0" applyNumberFormat="1" applyFill="1"/>
    <xf numFmtId="0" fontId="2" fillId="0" borderId="2" xfId="0" applyFont="1" applyBorder="1"/>
    <xf numFmtId="4" fontId="2" fillId="0" borderId="2" xfId="0" applyNumberFormat="1" applyFont="1" applyBorder="1"/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4" fontId="0" fillId="0" borderId="4" xfId="0" applyNumberFormat="1" applyBorder="1"/>
    <xf numFmtId="0" fontId="0" fillId="0" borderId="0" xfId="0" quotePrefix="1" applyAlignment="1">
      <alignment horizontal="center"/>
    </xf>
    <xf numFmtId="0" fontId="0" fillId="2" borderId="0" xfId="0" quotePrefix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0" xfId="0" applyFont="1"/>
    <xf numFmtId="0" fontId="1" fillId="0" borderId="0" xfId="0" applyFont="1"/>
    <xf numFmtId="0" fontId="8" fillId="0" borderId="0" xfId="0" applyFont="1"/>
    <xf numFmtId="0" fontId="2" fillId="2" borderId="0" xfId="0" applyFont="1" applyFill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8" fillId="0" borderId="0" xfId="0" applyFont="1" applyAlignment="1">
      <alignment horizontal="left"/>
    </xf>
    <xf numFmtId="2" fontId="0" fillId="0" borderId="0" xfId="0" applyNumberFormat="1"/>
    <xf numFmtId="0" fontId="0" fillId="2" borderId="11" xfId="0" applyFill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/>
    </xf>
    <xf numFmtId="0" fontId="0" fillId="3" borderId="0" xfId="0" applyFill="1"/>
    <xf numFmtId="0" fontId="8" fillId="3" borderId="0" xfId="0" applyFont="1" applyFill="1" applyAlignment="1">
      <alignment horizontal="center"/>
    </xf>
    <xf numFmtId="49" fontId="3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4" borderId="0" xfId="0" applyFill="1"/>
    <xf numFmtId="0" fontId="14" fillId="0" borderId="0" xfId="0" applyFont="1" applyAlignment="1">
      <alignment horizontal="center"/>
    </xf>
    <xf numFmtId="0" fontId="14" fillId="0" borderId="0" xfId="0" applyFont="1"/>
    <xf numFmtId="0" fontId="1" fillId="4" borderId="0" xfId="0" applyFont="1" applyFill="1"/>
    <xf numFmtId="0" fontId="7" fillId="4" borderId="0" xfId="0" applyFont="1" applyFill="1"/>
    <xf numFmtId="0" fontId="6" fillId="4" borderId="0" xfId="0" applyFont="1" applyFill="1"/>
    <xf numFmtId="0" fontId="16" fillId="0" borderId="0" xfId="0" applyFont="1"/>
    <xf numFmtId="0" fontId="17" fillId="0" borderId="14" xfId="1" applyFont="1"/>
    <xf numFmtId="0" fontId="0" fillId="4" borderId="0" xfId="0" applyFill="1" applyAlignment="1">
      <alignment horizontal="center"/>
    </xf>
    <xf numFmtId="0" fontId="8" fillId="4" borderId="0" xfId="0" applyFont="1" applyFill="1"/>
    <xf numFmtId="0" fontId="14" fillId="0" borderId="1" xfId="0" quotePrefix="1" applyFont="1" applyBorder="1" applyAlignment="1">
      <alignment horizontal="center" wrapText="1"/>
    </xf>
    <xf numFmtId="0" fontId="19" fillId="4" borderId="0" xfId="0" applyFont="1" applyFill="1"/>
    <xf numFmtId="0" fontId="20" fillId="0" borderId="0" xfId="0" applyFont="1"/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14" fontId="6" fillId="0" borderId="0" xfId="0" applyNumberFormat="1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14" fontId="22" fillId="0" borderId="0" xfId="0" applyNumberFormat="1" applyFont="1"/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23" fillId="0" borderId="0" xfId="0" applyFont="1"/>
    <xf numFmtId="14" fontId="23" fillId="0" borderId="0" xfId="0" applyNumberFormat="1" applyFont="1"/>
    <xf numFmtId="0" fontId="23" fillId="0" borderId="0" xfId="0" applyFont="1" applyAlignment="1">
      <alignment horizontal="center"/>
    </xf>
    <xf numFmtId="0" fontId="24" fillId="0" borderId="14" xfId="1" applyFont="1"/>
    <xf numFmtId="0" fontId="24" fillId="0" borderId="14" xfId="1" applyFont="1" applyFill="1"/>
    <xf numFmtId="0" fontId="24" fillId="0" borderId="14" xfId="1" applyFont="1" applyAlignment="1">
      <alignment horizontal="center"/>
    </xf>
    <xf numFmtId="14" fontId="24" fillId="0" borderId="14" xfId="1" applyNumberFormat="1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/>
    <xf numFmtId="3" fontId="1" fillId="0" borderId="0" xfId="0" applyNumberFormat="1" applyFont="1" applyAlignment="1" applyProtection="1">
      <alignment horizontal="left"/>
      <protection locked="0"/>
    </xf>
    <xf numFmtId="0" fontId="1" fillId="4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25" fillId="5" borderId="0" xfId="0" applyFont="1" applyFill="1"/>
    <xf numFmtId="0" fontId="26" fillId="5" borderId="0" xfId="0" applyFont="1" applyFill="1"/>
    <xf numFmtId="0" fontId="25" fillId="5" borderId="0" xfId="0" applyFont="1" applyFill="1" applyAlignment="1">
      <alignment horizontal="right"/>
    </xf>
    <xf numFmtId="0" fontId="25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15" fillId="6" borderId="14" xfId="1" applyFill="1"/>
    <xf numFmtId="0" fontId="15" fillId="6" borderId="14" xfId="1" applyFill="1" applyAlignment="1">
      <alignment horizontal="right"/>
    </xf>
    <xf numFmtId="0" fontId="28" fillId="8" borderId="0" xfId="0" applyFont="1" applyFill="1"/>
    <xf numFmtId="0" fontId="28" fillId="8" borderId="0" xfId="0" applyFont="1" applyFill="1" applyAlignment="1">
      <alignment horizontal="center"/>
    </xf>
    <xf numFmtId="0" fontId="28" fillId="8" borderId="0" xfId="0" applyFont="1" applyFill="1" applyAlignment="1">
      <alignment horizontal="right"/>
    </xf>
    <xf numFmtId="0" fontId="2" fillId="0" borderId="10" xfId="0" applyFont="1" applyBorder="1"/>
    <xf numFmtId="0" fontId="0" fillId="0" borderId="10" xfId="0" applyBorder="1"/>
    <xf numFmtId="0" fontId="11" fillId="0" borderId="10" xfId="0" applyFont="1" applyBorder="1"/>
    <xf numFmtId="0" fontId="8" fillId="7" borderId="10" xfId="0" applyFont="1" applyFill="1" applyBorder="1" applyAlignment="1">
      <alignment horizontal="center"/>
    </xf>
    <xf numFmtId="0" fontId="14" fillId="0" borderId="10" xfId="0" applyFont="1" applyBorder="1"/>
    <xf numFmtId="0" fontId="8" fillId="0" borderId="10" xfId="0" applyFont="1" applyBorder="1"/>
    <xf numFmtId="0" fontId="14" fillId="8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3" borderId="0" xfId="0" applyFont="1" applyFill="1"/>
    <xf numFmtId="0" fontId="1" fillId="0" borderId="0" xfId="0" applyFont="1" applyAlignment="1">
      <alignment horizontal="left"/>
    </xf>
    <xf numFmtId="0" fontId="1" fillId="4" borderId="0" xfId="0" applyFont="1" applyFill="1" applyAlignment="1">
      <alignment horizontal="left"/>
    </xf>
    <xf numFmtId="0" fontId="30" fillId="0" borderId="0" xfId="0" applyFont="1"/>
    <xf numFmtId="0" fontId="14" fillId="0" borderId="10" xfId="0" applyFont="1" applyBorder="1" applyAlignment="1">
      <alignment horizontal="center"/>
    </xf>
    <xf numFmtId="0" fontId="13" fillId="0" borderId="10" xfId="0" applyFont="1" applyBorder="1"/>
    <xf numFmtId="0" fontId="31" fillId="0" borderId="0" xfId="0" applyFont="1"/>
    <xf numFmtId="0" fontId="0" fillId="9" borderId="0" xfId="0" applyFill="1" applyAlignment="1">
      <alignment horizontal="center"/>
    </xf>
    <xf numFmtId="0" fontId="18" fillId="6" borderId="14" xfId="1" applyFont="1" applyFill="1" applyAlignment="1">
      <alignment horizontal="right"/>
    </xf>
    <xf numFmtId="0" fontId="15" fillId="0" borderId="0" xfId="1" applyFill="1" applyBorder="1"/>
    <xf numFmtId="0" fontId="15" fillId="0" borderId="0" xfId="1" applyFill="1" applyBorder="1" applyAlignment="1">
      <alignment horizontal="right"/>
    </xf>
    <xf numFmtId="0" fontId="2" fillId="0" borderId="15" xfId="0" applyFont="1" applyBorder="1"/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3" fillId="0" borderId="0" xfId="0" applyFont="1"/>
    <xf numFmtId="164" fontId="8" fillId="2" borderId="5" xfId="0" quotePrefix="1" applyNumberFormat="1" applyFont="1" applyFill="1" applyBorder="1" applyAlignment="1">
      <alignment horizontal="left"/>
    </xf>
    <xf numFmtId="17" fontId="8" fillId="2" borderId="6" xfId="0" applyNumberFormat="1" applyFont="1" applyFill="1" applyBorder="1"/>
    <xf numFmtId="0" fontId="2" fillId="0" borderId="8" xfId="0" applyFont="1" applyBorder="1"/>
    <xf numFmtId="0" fontId="1" fillId="0" borderId="9" xfId="0" applyFont="1" applyBorder="1"/>
    <xf numFmtId="0" fontId="15" fillId="6" borderId="14" xfId="1" applyFill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Heading 1" xfId="1" builtinId="16"/>
    <cellStyle name="Normal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6"/>
  <sheetViews>
    <sheetView zoomScale="140" zoomScaleNormal="140" workbookViewId="0">
      <selection activeCell="J20" sqref="J20"/>
    </sheetView>
  </sheetViews>
  <sheetFormatPr baseColWidth="10" defaultColWidth="8.83203125" defaultRowHeight="13" x14ac:dyDescent="0.15"/>
  <cols>
    <col min="2" max="2" width="12.5" customWidth="1"/>
    <col min="3" max="3" width="27.33203125" customWidth="1"/>
    <col min="4" max="4" width="31.1640625" customWidth="1"/>
    <col min="5" max="9" width="0" hidden="1" customWidth="1"/>
  </cols>
  <sheetData>
    <row r="1" spans="2:5" ht="19.5" customHeight="1" x14ac:dyDescent="0.3">
      <c r="B1" s="3" t="s">
        <v>0</v>
      </c>
      <c r="C1" s="3"/>
      <c r="D1" s="3"/>
      <c r="E1" s="4"/>
    </row>
    <row r="2" spans="2:5" ht="19.5" customHeight="1" x14ac:dyDescent="0.3">
      <c r="B2" s="3" t="s">
        <v>1</v>
      </c>
      <c r="C2" s="3"/>
      <c r="D2" s="3"/>
      <c r="E2" s="4"/>
    </row>
    <row r="3" spans="2:5" ht="19.5" customHeight="1" x14ac:dyDescent="0.3">
      <c r="B3" s="52" t="s">
        <v>2</v>
      </c>
      <c r="C3" s="3"/>
      <c r="D3" s="3"/>
      <c r="E3" s="4"/>
    </row>
    <row r="4" spans="2:5" ht="16" x14ac:dyDescent="0.2">
      <c r="B4" s="131"/>
      <c r="C4" s="132"/>
      <c r="D4" s="37"/>
    </row>
    <row r="5" spans="2:5" x14ac:dyDescent="0.15">
      <c r="B5" s="133"/>
      <c r="C5" s="28"/>
      <c r="D5" s="134"/>
    </row>
    <row r="6" spans="2:5" x14ac:dyDescent="0.15">
      <c r="B6" s="127" t="s">
        <v>3</v>
      </c>
      <c r="C6" s="128" t="s">
        <v>4</v>
      </c>
      <c r="D6" s="129" t="s">
        <v>5</v>
      </c>
    </row>
    <row r="7" spans="2:5" x14ac:dyDescent="0.15">
      <c r="B7" s="92">
        <v>5698</v>
      </c>
      <c r="C7" s="28" t="s">
        <v>6</v>
      </c>
      <c r="D7" s="28" t="s">
        <v>7</v>
      </c>
    </row>
    <row r="8" spans="2:5" x14ac:dyDescent="0.15">
      <c r="B8" s="92">
        <v>84</v>
      </c>
      <c r="C8" s="28" t="s">
        <v>8</v>
      </c>
      <c r="D8" s="28" t="s">
        <v>9</v>
      </c>
    </row>
    <row r="9" spans="2:5" x14ac:dyDescent="0.15">
      <c r="B9" s="92">
        <v>106</v>
      </c>
      <c r="C9" s="28" t="s">
        <v>8</v>
      </c>
      <c r="D9" s="28" t="s">
        <v>10</v>
      </c>
    </row>
    <row r="10" spans="2:5" x14ac:dyDescent="0.15">
      <c r="B10" s="92">
        <v>9</v>
      </c>
      <c r="C10" s="28" t="s">
        <v>11</v>
      </c>
      <c r="D10" s="28" t="s">
        <v>12</v>
      </c>
    </row>
    <row r="11" spans="2:5" x14ac:dyDescent="0.15">
      <c r="B11" s="92"/>
      <c r="C11" s="28"/>
      <c r="D11" s="28"/>
    </row>
    <row r="12" spans="2:5" x14ac:dyDescent="0.15">
      <c r="B12" s="92">
        <v>85</v>
      </c>
      <c r="C12" s="130" t="s">
        <v>13</v>
      </c>
      <c r="D12" s="28" t="s">
        <v>14</v>
      </c>
    </row>
    <row r="13" spans="2:5" x14ac:dyDescent="0.15">
      <c r="B13" s="92">
        <v>28</v>
      </c>
      <c r="C13" s="94" t="s">
        <v>15</v>
      </c>
      <c r="D13" s="28" t="s">
        <v>16</v>
      </c>
    </row>
    <row r="14" spans="2:5" hidden="1" x14ac:dyDescent="0.15">
      <c r="B14" s="92"/>
      <c r="C14" s="2"/>
      <c r="D14" s="28" t="s">
        <v>17</v>
      </c>
    </row>
    <row r="15" spans="2:5" x14ac:dyDescent="0.15">
      <c r="B15" s="92"/>
      <c r="C15" s="2"/>
      <c r="D15" s="28"/>
    </row>
    <row r="16" spans="2:5" x14ac:dyDescent="0.15">
      <c r="B16" s="92">
        <v>23</v>
      </c>
      <c r="C16" s="2" t="s">
        <v>18</v>
      </c>
      <c r="D16" s="28" t="s">
        <v>19</v>
      </c>
    </row>
    <row r="17" spans="2:5" ht="14.25" customHeight="1" x14ac:dyDescent="0.15">
      <c r="B17" s="92">
        <v>4</v>
      </c>
      <c r="C17" s="2" t="s">
        <v>20</v>
      </c>
      <c r="D17" s="28" t="s">
        <v>19</v>
      </c>
    </row>
    <row r="18" spans="2:5" x14ac:dyDescent="0.15">
      <c r="B18" s="92">
        <v>1</v>
      </c>
      <c r="C18" s="2" t="s">
        <v>21</v>
      </c>
      <c r="D18" s="28" t="s">
        <v>22</v>
      </c>
    </row>
    <row r="19" spans="2:5" x14ac:dyDescent="0.15">
      <c r="B19" s="92">
        <v>1</v>
      </c>
      <c r="C19" s="2" t="s">
        <v>23</v>
      </c>
      <c r="D19" s="28" t="str">
        <f>+D18</f>
        <v>Large 40 - Roll-Off</v>
      </c>
    </row>
    <row r="20" spans="2:5" x14ac:dyDescent="0.15">
      <c r="B20" s="92">
        <v>0</v>
      </c>
      <c r="C20" s="2" t="s">
        <v>24</v>
      </c>
      <c r="D20" s="28" t="s">
        <v>25</v>
      </c>
    </row>
    <row r="21" spans="2:5" x14ac:dyDescent="0.15">
      <c r="B21" s="92">
        <v>2</v>
      </c>
      <c r="C21" s="2" t="s">
        <v>26</v>
      </c>
      <c r="D21" s="28" t="s">
        <v>27</v>
      </c>
    </row>
    <row r="22" spans="2:5" x14ac:dyDescent="0.15">
      <c r="B22" s="92">
        <v>1</v>
      </c>
      <c r="C22" s="2" t="s">
        <v>28</v>
      </c>
      <c r="D22" s="28" t="s">
        <v>25</v>
      </c>
    </row>
    <row r="23" spans="2:5" x14ac:dyDescent="0.15">
      <c r="B23" s="92">
        <v>1</v>
      </c>
      <c r="C23" s="2" t="s">
        <v>29</v>
      </c>
      <c r="D23" s="28" t="s">
        <v>22</v>
      </c>
    </row>
    <row r="24" spans="2:5" x14ac:dyDescent="0.15">
      <c r="B24" s="92">
        <v>9</v>
      </c>
      <c r="C24" s="2" t="s">
        <v>30</v>
      </c>
      <c r="D24" s="28" t="s">
        <v>25</v>
      </c>
    </row>
    <row r="25" spans="2:5" x14ac:dyDescent="0.15">
      <c r="B25" s="92">
        <v>7</v>
      </c>
      <c r="C25" s="2" t="s">
        <v>31</v>
      </c>
      <c r="D25" s="28" t="s">
        <v>22</v>
      </c>
    </row>
    <row r="26" spans="2:5" ht="12.75" customHeight="1" x14ac:dyDescent="0.15">
      <c r="B26" s="92">
        <v>1</v>
      </c>
      <c r="C26" s="2" t="s">
        <v>32</v>
      </c>
      <c r="D26" s="28" t="s">
        <v>19</v>
      </c>
      <c r="E26" s="2"/>
    </row>
  </sheetData>
  <phoneticPr fontId="0" type="noConversion"/>
  <pageMargins left="0.25" right="0.25" top="0.25" bottom="0.25" header="0.3" footer="0.3"/>
  <pageSetup scale="8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8"/>
  <sheetViews>
    <sheetView zoomScale="95" zoomScaleNormal="95" zoomScaleSheetLayoutView="40" workbookViewId="0">
      <selection activeCell="I358" sqref="I358"/>
    </sheetView>
  </sheetViews>
  <sheetFormatPr baseColWidth="10" defaultColWidth="15.5" defaultRowHeight="16" x14ac:dyDescent="0.2"/>
  <cols>
    <col min="1" max="1" width="16.5" customWidth="1"/>
    <col min="2" max="2" width="38" customWidth="1"/>
    <col min="3" max="3" width="31.1640625" customWidth="1"/>
    <col min="4" max="4" width="4.83203125" customWidth="1"/>
    <col min="5" max="5" width="7.83203125" customWidth="1"/>
    <col min="6" max="6" width="11" customWidth="1"/>
    <col min="7" max="7" width="8.6640625" customWidth="1"/>
    <col min="8" max="8" width="7.6640625" customWidth="1"/>
    <col min="9" max="9" width="9" style="29" customWidth="1"/>
    <col min="10" max="10" width="3.33203125" customWidth="1"/>
  </cols>
  <sheetData>
    <row r="1" spans="1:9" ht="20" x14ac:dyDescent="0.2">
      <c r="A1" s="119" t="s">
        <v>33</v>
      </c>
    </row>
    <row r="3" spans="1:9" ht="43" thickBot="1" x14ac:dyDescent="0.2">
      <c r="A3" s="25" t="s">
        <v>34</v>
      </c>
      <c r="B3" s="25" t="s">
        <v>35</v>
      </c>
      <c r="C3" s="25" t="s">
        <v>36</v>
      </c>
      <c r="D3" s="26" t="s">
        <v>37</v>
      </c>
      <c r="E3" s="25" t="s">
        <v>38</v>
      </c>
      <c r="F3" s="25" t="s">
        <v>39</v>
      </c>
      <c r="G3" s="26" t="s">
        <v>40</v>
      </c>
      <c r="H3" s="65" t="s">
        <v>41</v>
      </c>
      <c r="I3" s="26" t="s">
        <v>42</v>
      </c>
    </row>
    <row r="4" spans="1:9" s="2" customFormat="1" ht="17" thickTop="1" x14ac:dyDescent="0.2">
      <c r="A4" s="2" t="s">
        <v>43</v>
      </c>
      <c r="B4" s="2" t="s">
        <v>44</v>
      </c>
      <c r="C4" s="2" t="s">
        <v>45</v>
      </c>
      <c r="D4" s="2">
        <v>1</v>
      </c>
      <c r="E4" s="2">
        <v>79867</v>
      </c>
      <c r="F4" s="2">
        <v>4</v>
      </c>
      <c r="G4" s="9">
        <v>0</v>
      </c>
      <c r="I4" s="29"/>
    </row>
    <row r="5" spans="1:9" s="2" customFormat="1" x14ac:dyDescent="0.2">
      <c r="A5" t="s">
        <v>43</v>
      </c>
      <c r="B5" s="28" t="s">
        <v>46</v>
      </c>
      <c r="C5" s="28" t="s">
        <v>47</v>
      </c>
      <c r="D5" s="28">
        <v>1</v>
      </c>
      <c r="E5" s="28"/>
      <c r="F5" s="68" t="s">
        <v>48</v>
      </c>
      <c r="G5" s="53">
        <v>1</v>
      </c>
      <c r="H5" s="28"/>
      <c r="I5" s="23"/>
    </row>
    <row r="6" spans="1:9" s="2" customFormat="1" x14ac:dyDescent="0.2">
      <c r="A6" t="s">
        <v>43</v>
      </c>
      <c r="B6" s="28" t="s">
        <v>49</v>
      </c>
      <c r="C6" s="28" t="s">
        <v>50</v>
      </c>
      <c r="D6" s="28">
        <v>1</v>
      </c>
      <c r="E6" s="28"/>
      <c r="F6" s="68" t="s">
        <v>51</v>
      </c>
      <c r="G6" s="53">
        <v>1</v>
      </c>
      <c r="H6" s="28"/>
      <c r="I6" s="23"/>
    </row>
    <row r="7" spans="1:9" s="2" customFormat="1" x14ac:dyDescent="0.2">
      <c r="A7" t="s">
        <v>43</v>
      </c>
      <c r="B7" s="28" t="s">
        <v>52</v>
      </c>
      <c r="C7" s="28" t="s">
        <v>53</v>
      </c>
      <c r="D7" s="28">
        <v>1</v>
      </c>
      <c r="E7" s="28">
        <v>102431</v>
      </c>
      <c r="F7" s="28">
        <v>20814</v>
      </c>
      <c r="G7" s="53">
        <v>1</v>
      </c>
      <c r="H7" s="28"/>
      <c r="I7" s="23"/>
    </row>
    <row r="8" spans="1:9" s="2" customFormat="1" x14ac:dyDescent="0.2">
      <c r="A8" t="s">
        <v>54</v>
      </c>
      <c r="B8" s="28" t="s">
        <v>55</v>
      </c>
      <c r="C8" s="28" t="s">
        <v>56</v>
      </c>
      <c r="D8" s="28">
        <v>1</v>
      </c>
      <c r="E8" s="28"/>
      <c r="F8" s="68" t="s">
        <v>57</v>
      </c>
      <c r="G8" s="53">
        <v>1</v>
      </c>
      <c r="H8" s="28"/>
      <c r="I8" s="23"/>
    </row>
    <row r="9" spans="1:9" s="2" customFormat="1" x14ac:dyDescent="0.2">
      <c r="A9" t="s">
        <v>43</v>
      </c>
      <c r="B9" s="28" t="s">
        <v>58</v>
      </c>
      <c r="C9" s="28" t="s">
        <v>59</v>
      </c>
      <c r="D9" s="28">
        <v>1</v>
      </c>
      <c r="E9" s="28">
        <v>85577</v>
      </c>
      <c r="F9" s="28">
        <v>7210</v>
      </c>
      <c r="G9" s="53">
        <v>1</v>
      </c>
      <c r="H9" s="28"/>
      <c r="I9" s="23"/>
    </row>
    <row r="10" spans="1:9" s="2" customFormat="1" x14ac:dyDescent="0.2">
      <c r="A10" t="s">
        <v>43</v>
      </c>
      <c r="B10" s="28" t="s">
        <v>60</v>
      </c>
      <c r="C10" s="28" t="s">
        <v>61</v>
      </c>
      <c r="D10" s="28">
        <v>1</v>
      </c>
      <c r="E10" s="28"/>
      <c r="F10" s="68" t="s">
        <v>62</v>
      </c>
      <c r="G10" s="53">
        <v>1</v>
      </c>
      <c r="H10" s="28"/>
      <c r="I10" s="23"/>
    </row>
    <row r="11" spans="1:9" s="2" customFormat="1" x14ac:dyDescent="0.2">
      <c r="A11" t="s">
        <v>43</v>
      </c>
      <c r="B11" s="28" t="s">
        <v>63</v>
      </c>
      <c r="C11" s="28" t="s">
        <v>64</v>
      </c>
      <c r="D11" s="28">
        <v>1</v>
      </c>
      <c r="E11" s="28">
        <v>94077</v>
      </c>
      <c r="F11" s="28">
        <v>30</v>
      </c>
      <c r="G11" s="53">
        <v>1</v>
      </c>
      <c r="H11" s="28"/>
      <c r="I11" s="23"/>
    </row>
    <row r="12" spans="1:9" s="2" customFormat="1" x14ac:dyDescent="0.2">
      <c r="A12" t="s">
        <v>43</v>
      </c>
      <c r="B12" s="28" t="s">
        <v>65</v>
      </c>
      <c r="C12" s="28" t="s">
        <v>66</v>
      </c>
      <c r="D12" s="28">
        <v>1</v>
      </c>
      <c r="E12" s="28"/>
      <c r="F12" s="68" t="s">
        <v>67</v>
      </c>
      <c r="G12" s="53">
        <v>1</v>
      </c>
      <c r="H12" s="28"/>
      <c r="I12" s="23"/>
    </row>
    <row r="13" spans="1:9" x14ac:dyDescent="0.2">
      <c r="A13" t="s">
        <v>43</v>
      </c>
      <c r="B13" s="28" t="s">
        <v>68</v>
      </c>
      <c r="C13" s="28" t="s">
        <v>69</v>
      </c>
      <c r="D13" s="28">
        <v>1</v>
      </c>
      <c r="E13" s="28"/>
      <c r="F13" s="68" t="s">
        <v>70</v>
      </c>
      <c r="G13" s="53">
        <v>1</v>
      </c>
      <c r="H13" s="23"/>
    </row>
    <row r="14" spans="1:9" x14ac:dyDescent="0.2">
      <c r="A14" t="s">
        <v>43</v>
      </c>
      <c r="B14" t="s">
        <v>71</v>
      </c>
      <c r="C14" t="s">
        <v>72</v>
      </c>
      <c r="D14">
        <v>1</v>
      </c>
      <c r="F14" s="44" t="s">
        <v>73</v>
      </c>
      <c r="G14" s="8">
        <v>1</v>
      </c>
      <c r="H14" s="28"/>
      <c r="I14" s="23"/>
    </row>
    <row r="15" spans="1:9" s="2" customFormat="1" x14ac:dyDescent="0.2">
      <c r="A15" t="s">
        <v>43</v>
      </c>
      <c r="B15" t="s">
        <v>74</v>
      </c>
      <c r="C15" t="s">
        <v>75</v>
      </c>
      <c r="D15">
        <v>1</v>
      </c>
      <c r="E15"/>
      <c r="F15" s="44" t="s">
        <v>76</v>
      </c>
      <c r="G15" s="8">
        <v>1</v>
      </c>
      <c r="H15"/>
      <c r="I15" s="29"/>
    </row>
    <row r="16" spans="1:9" s="2" customFormat="1" x14ac:dyDescent="0.2">
      <c r="A16" t="s">
        <v>43</v>
      </c>
      <c r="B16" s="28" t="s">
        <v>77</v>
      </c>
      <c r="C16" s="28" t="s">
        <v>78</v>
      </c>
      <c r="D16" s="28">
        <v>1</v>
      </c>
      <c r="E16" s="28">
        <v>94179</v>
      </c>
      <c r="F16" s="28">
        <v>912</v>
      </c>
      <c r="G16" s="53">
        <v>1</v>
      </c>
      <c r="I16" s="29"/>
    </row>
    <row r="17" spans="1:9" s="2" customFormat="1" x14ac:dyDescent="0.2">
      <c r="A17" s="2" t="s">
        <v>43</v>
      </c>
      <c r="B17" s="2" t="s">
        <v>79</v>
      </c>
      <c r="C17" s="2" t="s">
        <v>80</v>
      </c>
      <c r="D17" s="2">
        <v>1</v>
      </c>
      <c r="E17" s="2">
        <v>79879</v>
      </c>
      <c r="F17" s="2">
        <v>9638</v>
      </c>
      <c r="G17" s="9">
        <v>0</v>
      </c>
      <c r="I17" s="29"/>
    </row>
    <row r="18" spans="1:9" s="2" customFormat="1" x14ac:dyDescent="0.2">
      <c r="A18" t="s">
        <v>43</v>
      </c>
      <c r="B18" s="28" t="s">
        <v>81</v>
      </c>
      <c r="C18" s="28" t="s">
        <v>82</v>
      </c>
      <c r="D18" s="28">
        <v>1</v>
      </c>
      <c r="E18" s="28">
        <v>99943</v>
      </c>
      <c r="F18" s="28">
        <v>964</v>
      </c>
      <c r="G18" s="53">
        <v>1</v>
      </c>
      <c r="I18" s="29"/>
    </row>
    <row r="19" spans="1:9" x14ac:dyDescent="0.2">
      <c r="A19" t="s">
        <v>43</v>
      </c>
      <c r="B19" t="s">
        <v>83</v>
      </c>
      <c r="C19" t="s">
        <v>84</v>
      </c>
      <c r="D19">
        <v>1</v>
      </c>
      <c r="E19">
        <v>73673</v>
      </c>
      <c r="F19">
        <v>2442</v>
      </c>
      <c r="G19" s="8">
        <v>1</v>
      </c>
      <c r="H19" s="2"/>
    </row>
    <row r="20" spans="1:9" x14ac:dyDescent="0.2">
      <c r="A20" t="s">
        <v>43</v>
      </c>
      <c r="B20" t="s">
        <v>85</v>
      </c>
      <c r="C20" t="s">
        <v>86</v>
      </c>
      <c r="D20">
        <v>1</v>
      </c>
      <c r="E20">
        <v>81403</v>
      </c>
      <c r="F20">
        <v>10092</v>
      </c>
      <c r="G20" s="8">
        <v>1</v>
      </c>
    </row>
    <row r="21" spans="1:9" x14ac:dyDescent="0.2">
      <c r="A21" t="s">
        <v>43</v>
      </c>
      <c r="B21" t="s">
        <v>87</v>
      </c>
      <c r="C21" t="s">
        <v>88</v>
      </c>
      <c r="D21">
        <v>1</v>
      </c>
      <c r="E21">
        <v>93083</v>
      </c>
      <c r="F21">
        <v>3312</v>
      </c>
      <c r="G21" s="8">
        <v>1</v>
      </c>
    </row>
    <row r="22" spans="1:9" x14ac:dyDescent="0.2">
      <c r="A22" t="s">
        <v>43</v>
      </c>
      <c r="B22" t="s">
        <v>89</v>
      </c>
      <c r="C22" t="s">
        <v>90</v>
      </c>
      <c r="D22">
        <v>1</v>
      </c>
      <c r="E22">
        <v>83557</v>
      </c>
      <c r="F22">
        <v>3362</v>
      </c>
      <c r="G22" s="8">
        <v>1</v>
      </c>
    </row>
    <row r="23" spans="1:9" x14ac:dyDescent="0.2">
      <c r="A23" t="s">
        <v>43</v>
      </c>
      <c r="B23" t="s">
        <v>91</v>
      </c>
      <c r="C23" t="s">
        <v>92</v>
      </c>
      <c r="D23">
        <v>1</v>
      </c>
      <c r="E23">
        <v>80097</v>
      </c>
      <c r="F23">
        <v>3390</v>
      </c>
      <c r="G23" s="8">
        <v>1</v>
      </c>
    </row>
    <row r="24" spans="1:9" x14ac:dyDescent="0.2">
      <c r="A24" t="s">
        <v>43</v>
      </c>
      <c r="B24" s="28" t="s">
        <v>93</v>
      </c>
      <c r="C24" s="28" t="s">
        <v>94</v>
      </c>
      <c r="D24">
        <v>1</v>
      </c>
      <c r="E24">
        <v>101177</v>
      </c>
      <c r="F24">
        <v>3660</v>
      </c>
      <c r="G24" s="8">
        <v>1</v>
      </c>
    </row>
    <row r="25" spans="1:9" x14ac:dyDescent="0.2">
      <c r="A25" s="28" t="s">
        <v>43</v>
      </c>
      <c r="B25" t="s">
        <v>95</v>
      </c>
      <c r="C25" t="s">
        <v>96</v>
      </c>
      <c r="D25">
        <v>1</v>
      </c>
      <c r="E25">
        <v>90475</v>
      </c>
      <c r="F25">
        <v>4886</v>
      </c>
      <c r="G25" s="8">
        <v>1</v>
      </c>
    </row>
    <row r="26" spans="1:9" x14ac:dyDescent="0.2">
      <c r="A26" s="28" t="s">
        <v>43</v>
      </c>
      <c r="B26" s="28" t="s">
        <v>97</v>
      </c>
      <c r="C26" s="28" t="s">
        <v>98</v>
      </c>
      <c r="D26">
        <v>1</v>
      </c>
      <c r="E26" s="28">
        <v>74863</v>
      </c>
      <c r="F26" s="28">
        <v>5118</v>
      </c>
      <c r="G26" s="53">
        <v>1</v>
      </c>
    </row>
    <row r="27" spans="1:9" x14ac:dyDescent="0.2">
      <c r="A27" t="s">
        <v>43</v>
      </c>
      <c r="B27" t="s">
        <v>99</v>
      </c>
      <c r="C27" t="s">
        <v>100</v>
      </c>
      <c r="D27">
        <v>1</v>
      </c>
      <c r="E27">
        <v>88483</v>
      </c>
      <c r="F27">
        <v>5452</v>
      </c>
      <c r="G27" s="8">
        <v>1</v>
      </c>
      <c r="H27" s="28"/>
      <c r="I27" s="23"/>
    </row>
    <row r="28" spans="1:9" s="27" customFormat="1" x14ac:dyDescent="0.2">
      <c r="A28" t="s">
        <v>43</v>
      </c>
      <c r="B28" t="s">
        <v>101</v>
      </c>
      <c r="C28" t="s">
        <v>102</v>
      </c>
      <c r="D28">
        <v>1</v>
      </c>
      <c r="E28">
        <v>94737</v>
      </c>
      <c r="F28">
        <v>5468</v>
      </c>
      <c r="G28" s="8">
        <v>1</v>
      </c>
      <c r="H28"/>
      <c r="I28" s="29"/>
    </row>
    <row r="29" spans="1:9" x14ac:dyDescent="0.2">
      <c r="A29" s="28" t="s">
        <v>43</v>
      </c>
      <c r="B29" t="s">
        <v>103</v>
      </c>
      <c r="C29" t="s">
        <v>104</v>
      </c>
      <c r="D29">
        <v>1</v>
      </c>
      <c r="E29">
        <v>95417</v>
      </c>
      <c r="F29">
        <v>5738</v>
      </c>
      <c r="G29" s="8">
        <v>1</v>
      </c>
    </row>
    <row r="30" spans="1:9" s="27" customFormat="1" x14ac:dyDescent="0.2">
      <c r="A30" t="s">
        <v>43</v>
      </c>
      <c r="B30" t="s">
        <v>105</v>
      </c>
      <c r="C30" t="s">
        <v>106</v>
      </c>
      <c r="D30">
        <v>1</v>
      </c>
      <c r="E30">
        <v>80079</v>
      </c>
      <c r="F30">
        <v>5882</v>
      </c>
      <c r="G30" s="8">
        <v>1</v>
      </c>
      <c r="H30"/>
      <c r="I30" s="29"/>
    </row>
    <row r="31" spans="1:9" x14ac:dyDescent="0.2">
      <c r="A31" t="s">
        <v>43</v>
      </c>
      <c r="B31" t="s">
        <v>107</v>
      </c>
      <c r="C31" t="s">
        <v>108</v>
      </c>
      <c r="D31">
        <v>1</v>
      </c>
      <c r="F31" s="44" t="s">
        <v>109</v>
      </c>
      <c r="G31" s="8">
        <v>1</v>
      </c>
    </row>
    <row r="32" spans="1:9" ht="15" customHeight="1" x14ac:dyDescent="0.2">
      <c r="A32" t="s">
        <v>43</v>
      </c>
      <c r="B32" t="s">
        <v>110</v>
      </c>
      <c r="C32" t="s">
        <v>111</v>
      </c>
      <c r="D32">
        <v>1</v>
      </c>
      <c r="E32">
        <v>96013</v>
      </c>
      <c r="F32">
        <v>9606</v>
      </c>
      <c r="G32" s="8">
        <v>1</v>
      </c>
    </row>
    <row r="33" spans="1:10" ht="15" customHeight="1" x14ac:dyDescent="0.2">
      <c r="A33" t="s">
        <v>43</v>
      </c>
      <c r="B33" t="s">
        <v>112</v>
      </c>
      <c r="C33" t="s">
        <v>113</v>
      </c>
      <c r="D33">
        <v>1</v>
      </c>
      <c r="E33">
        <v>97263</v>
      </c>
      <c r="F33">
        <v>9680</v>
      </c>
      <c r="G33" s="8">
        <v>1</v>
      </c>
      <c r="H33" s="28"/>
    </row>
    <row r="34" spans="1:10" ht="15" customHeight="1" x14ac:dyDescent="0.2">
      <c r="A34" t="s">
        <v>43</v>
      </c>
      <c r="B34" t="s">
        <v>114</v>
      </c>
      <c r="C34" t="s">
        <v>115</v>
      </c>
      <c r="D34">
        <v>1</v>
      </c>
      <c r="E34">
        <v>88365</v>
      </c>
      <c r="F34">
        <v>10078</v>
      </c>
      <c r="G34" s="8">
        <v>1</v>
      </c>
    </row>
    <row r="35" spans="1:10" x14ac:dyDescent="0.2">
      <c r="A35" s="28" t="s">
        <v>54</v>
      </c>
      <c r="B35" t="s">
        <v>116</v>
      </c>
      <c r="C35" t="s">
        <v>117</v>
      </c>
      <c r="D35">
        <v>1</v>
      </c>
      <c r="E35">
        <v>87627</v>
      </c>
      <c r="F35">
        <v>12926</v>
      </c>
      <c r="G35" s="8">
        <v>1</v>
      </c>
    </row>
    <row r="36" spans="1:10" x14ac:dyDescent="0.2">
      <c r="A36" s="28" t="s">
        <v>54</v>
      </c>
      <c r="B36" t="s">
        <v>118</v>
      </c>
      <c r="C36" t="s">
        <v>119</v>
      </c>
      <c r="D36">
        <v>1</v>
      </c>
      <c r="F36" t="s">
        <v>120</v>
      </c>
      <c r="G36" s="8">
        <v>1</v>
      </c>
    </row>
    <row r="37" spans="1:10" x14ac:dyDescent="0.2">
      <c r="A37" t="s">
        <v>43</v>
      </c>
      <c r="B37" t="s">
        <v>121</v>
      </c>
      <c r="C37" t="s">
        <v>122</v>
      </c>
      <c r="D37">
        <v>1</v>
      </c>
      <c r="E37">
        <v>88313</v>
      </c>
      <c r="F37">
        <v>13296</v>
      </c>
      <c r="G37" s="8">
        <v>1</v>
      </c>
      <c r="J37" t="s">
        <v>123</v>
      </c>
    </row>
    <row r="38" spans="1:10" x14ac:dyDescent="0.2">
      <c r="A38" t="s">
        <v>43</v>
      </c>
      <c r="B38" t="s">
        <v>124</v>
      </c>
      <c r="C38" t="s">
        <v>125</v>
      </c>
      <c r="D38">
        <v>1</v>
      </c>
      <c r="F38" s="44" t="s">
        <v>126</v>
      </c>
      <c r="G38" s="8">
        <v>1</v>
      </c>
    </row>
    <row r="39" spans="1:10" x14ac:dyDescent="0.2">
      <c r="A39" t="s">
        <v>43</v>
      </c>
      <c r="B39" s="28" t="s">
        <v>127</v>
      </c>
      <c r="C39" t="s">
        <v>128</v>
      </c>
      <c r="D39">
        <v>1</v>
      </c>
      <c r="E39">
        <v>90641</v>
      </c>
      <c r="F39">
        <v>14240</v>
      </c>
      <c r="G39" s="8">
        <v>1</v>
      </c>
    </row>
    <row r="40" spans="1:10" x14ac:dyDescent="0.2">
      <c r="A40" t="s">
        <v>43</v>
      </c>
      <c r="B40" t="s">
        <v>129</v>
      </c>
      <c r="C40" t="s">
        <v>130</v>
      </c>
      <c r="D40">
        <v>1</v>
      </c>
      <c r="E40">
        <v>98289</v>
      </c>
      <c r="F40">
        <v>14746</v>
      </c>
      <c r="G40" s="8">
        <v>1</v>
      </c>
    </row>
    <row r="41" spans="1:10" x14ac:dyDescent="0.2">
      <c r="A41" t="s">
        <v>43</v>
      </c>
      <c r="B41" t="s">
        <v>131</v>
      </c>
      <c r="C41" t="s">
        <v>132</v>
      </c>
      <c r="D41">
        <v>1</v>
      </c>
      <c r="E41">
        <v>96127</v>
      </c>
      <c r="F41">
        <v>15224</v>
      </c>
      <c r="G41" s="8">
        <v>1</v>
      </c>
    </row>
    <row r="42" spans="1:10" ht="15.75" customHeight="1" x14ac:dyDescent="0.2">
      <c r="A42" t="s">
        <v>43</v>
      </c>
      <c r="B42" t="s">
        <v>133</v>
      </c>
      <c r="C42" t="s">
        <v>134</v>
      </c>
      <c r="D42">
        <v>1</v>
      </c>
      <c r="F42">
        <v>17988</v>
      </c>
      <c r="G42" s="8">
        <v>1</v>
      </c>
    </row>
    <row r="43" spans="1:10" ht="15.75" customHeight="1" x14ac:dyDescent="0.2">
      <c r="A43" t="s">
        <v>43</v>
      </c>
      <c r="B43" t="s">
        <v>135</v>
      </c>
      <c r="C43" t="s">
        <v>136</v>
      </c>
      <c r="D43">
        <v>1</v>
      </c>
      <c r="E43">
        <v>96267</v>
      </c>
      <c r="F43">
        <v>17994</v>
      </c>
      <c r="G43" s="8">
        <v>1</v>
      </c>
    </row>
    <row r="44" spans="1:10" ht="15.75" customHeight="1" x14ac:dyDescent="0.2">
      <c r="A44" t="s">
        <v>43</v>
      </c>
      <c r="B44" t="s">
        <v>137</v>
      </c>
      <c r="C44" t="s">
        <v>138</v>
      </c>
      <c r="D44">
        <v>1</v>
      </c>
      <c r="E44">
        <v>96303</v>
      </c>
      <c r="F44">
        <v>17998</v>
      </c>
      <c r="G44" s="8">
        <v>1</v>
      </c>
    </row>
    <row r="45" spans="1:10" ht="15.75" customHeight="1" x14ac:dyDescent="0.2">
      <c r="A45" t="s">
        <v>43</v>
      </c>
      <c r="B45" t="s">
        <v>139</v>
      </c>
      <c r="C45" t="s">
        <v>140</v>
      </c>
      <c r="D45">
        <v>1</v>
      </c>
      <c r="F45" t="s">
        <v>141</v>
      </c>
      <c r="G45" s="8">
        <v>1</v>
      </c>
    </row>
    <row r="46" spans="1:10" x14ac:dyDescent="0.2">
      <c r="A46" s="28" t="s">
        <v>43</v>
      </c>
      <c r="B46" t="s">
        <v>142</v>
      </c>
      <c r="C46" t="s">
        <v>143</v>
      </c>
      <c r="D46">
        <v>1</v>
      </c>
      <c r="E46">
        <v>96517</v>
      </c>
      <c r="F46">
        <v>18700</v>
      </c>
      <c r="G46" s="53">
        <v>1</v>
      </c>
    </row>
    <row r="47" spans="1:10" x14ac:dyDescent="0.2">
      <c r="A47" s="28" t="s">
        <v>43</v>
      </c>
      <c r="B47" s="28" t="s">
        <v>144</v>
      </c>
      <c r="C47" s="28" t="s">
        <v>145</v>
      </c>
      <c r="D47" s="28">
        <v>1</v>
      </c>
      <c r="E47" s="28"/>
      <c r="F47" s="68" t="s">
        <v>146</v>
      </c>
      <c r="G47" s="53">
        <v>1</v>
      </c>
    </row>
    <row r="48" spans="1:10" x14ac:dyDescent="0.2">
      <c r="A48" t="s">
        <v>43</v>
      </c>
      <c r="B48" t="s">
        <v>147</v>
      </c>
      <c r="C48" t="s">
        <v>148</v>
      </c>
      <c r="D48">
        <v>1</v>
      </c>
      <c r="E48">
        <v>96575</v>
      </c>
      <c r="F48">
        <v>18608</v>
      </c>
      <c r="G48" s="8">
        <v>1</v>
      </c>
    </row>
    <row r="49" spans="1:9" x14ac:dyDescent="0.2">
      <c r="A49" t="s">
        <v>43</v>
      </c>
      <c r="B49" t="s">
        <v>149</v>
      </c>
      <c r="C49" t="s">
        <v>150</v>
      </c>
      <c r="D49">
        <v>1</v>
      </c>
      <c r="E49">
        <v>96499</v>
      </c>
      <c r="F49">
        <v>18680</v>
      </c>
      <c r="G49" s="8">
        <v>1</v>
      </c>
    </row>
    <row r="50" spans="1:9" ht="15" customHeight="1" x14ac:dyDescent="0.2">
      <c r="A50" t="s">
        <v>43</v>
      </c>
      <c r="B50" t="s">
        <v>151</v>
      </c>
      <c r="C50" t="s">
        <v>152</v>
      </c>
      <c r="D50">
        <v>1</v>
      </c>
      <c r="E50">
        <v>96505</v>
      </c>
      <c r="F50">
        <v>18686</v>
      </c>
      <c r="G50" s="8">
        <v>1</v>
      </c>
    </row>
    <row r="51" spans="1:9" x14ac:dyDescent="0.2">
      <c r="A51" t="s">
        <v>43</v>
      </c>
      <c r="B51" t="s">
        <v>153</v>
      </c>
      <c r="C51" t="s">
        <v>154</v>
      </c>
      <c r="D51">
        <v>1</v>
      </c>
      <c r="F51" s="44" t="s">
        <v>155</v>
      </c>
      <c r="G51" s="8">
        <v>1</v>
      </c>
    </row>
    <row r="52" spans="1:9" x14ac:dyDescent="0.2">
      <c r="A52" t="s">
        <v>43</v>
      </c>
      <c r="B52" t="s">
        <v>156</v>
      </c>
      <c r="C52" t="s">
        <v>157</v>
      </c>
      <c r="D52">
        <v>1</v>
      </c>
      <c r="F52" s="44" t="s">
        <v>158</v>
      </c>
      <c r="G52" s="8">
        <v>1</v>
      </c>
    </row>
    <row r="53" spans="1:9" x14ac:dyDescent="0.2">
      <c r="A53" t="s">
        <v>43</v>
      </c>
      <c r="B53" t="s">
        <v>159</v>
      </c>
      <c r="C53" t="s">
        <v>160</v>
      </c>
      <c r="D53">
        <v>1</v>
      </c>
      <c r="F53" s="44" t="s">
        <v>161</v>
      </c>
      <c r="G53" s="8">
        <v>1</v>
      </c>
    </row>
    <row r="54" spans="1:9" x14ac:dyDescent="0.2">
      <c r="A54" t="s">
        <v>43</v>
      </c>
      <c r="B54" t="s">
        <v>162</v>
      </c>
      <c r="C54" t="s">
        <v>163</v>
      </c>
      <c r="D54">
        <v>1</v>
      </c>
      <c r="F54" t="s">
        <v>164</v>
      </c>
      <c r="G54" s="8">
        <v>1</v>
      </c>
    </row>
    <row r="55" spans="1:9" x14ac:dyDescent="0.2">
      <c r="A55" t="s">
        <v>43</v>
      </c>
      <c r="B55" t="s">
        <v>165</v>
      </c>
      <c r="C55" t="s">
        <v>166</v>
      </c>
      <c r="D55">
        <v>1</v>
      </c>
      <c r="E55">
        <v>97145</v>
      </c>
      <c r="F55" t="s">
        <v>167</v>
      </c>
      <c r="G55" s="8">
        <v>1</v>
      </c>
    </row>
    <row r="56" spans="1:9" x14ac:dyDescent="0.2">
      <c r="A56" s="106" t="s">
        <v>168</v>
      </c>
      <c r="B56" s="107"/>
      <c r="C56" s="107"/>
      <c r="D56" s="108">
        <f>SUM(D4:D55)</f>
        <v>52</v>
      </c>
      <c r="E56" s="107"/>
      <c r="F56" s="107"/>
      <c r="G56" s="109">
        <f>SUM(G4:G55)</f>
        <v>50</v>
      </c>
      <c r="H56" s="121">
        <v>3</v>
      </c>
      <c r="I56" s="111">
        <f>+H56+G56</f>
        <v>53</v>
      </c>
    </row>
    <row r="57" spans="1:9" x14ac:dyDescent="0.2">
      <c r="B57" s="28"/>
      <c r="C57" s="28"/>
      <c r="D57" s="28"/>
      <c r="G57" s="53"/>
      <c r="H57" s="23"/>
    </row>
    <row r="58" spans="1:9" x14ac:dyDescent="0.2">
      <c r="A58" t="s">
        <v>169</v>
      </c>
      <c r="B58" s="28" t="s">
        <v>170</v>
      </c>
      <c r="C58" s="28" t="s">
        <v>171</v>
      </c>
      <c r="D58" s="28">
        <v>1</v>
      </c>
      <c r="F58" s="44" t="s">
        <v>172</v>
      </c>
      <c r="G58" s="53">
        <v>1</v>
      </c>
    </row>
    <row r="59" spans="1:9" x14ac:dyDescent="0.2">
      <c r="A59" t="s">
        <v>169</v>
      </c>
      <c r="B59" t="s">
        <v>173</v>
      </c>
      <c r="C59" t="s">
        <v>174</v>
      </c>
      <c r="D59">
        <v>1</v>
      </c>
      <c r="E59">
        <v>86019</v>
      </c>
      <c r="F59">
        <v>902</v>
      </c>
      <c r="G59" s="8">
        <v>1</v>
      </c>
    </row>
    <row r="60" spans="1:9" x14ac:dyDescent="0.2">
      <c r="A60" t="s">
        <v>169</v>
      </c>
      <c r="B60" t="s">
        <v>175</v>
      </c>
      <c r="C60" t="s">
        <v>176</v>
      </c>
      <c r="D60">
        <v>1</v>
      </c>
      <c r="F60" s="44" t="s">
        <v>177</v>
      </c>
      <c r="G60" s="8">
        <v>1</v>
      </c>
    </row>
    <row r="61" spans="1:9" x14ac:dyDescent="0.2">
      <c r="A61" s="28" t="s">
        <v>169</v>
      </c>
      <c r="B61" t="s">
        <v>178</v>
      </c>
      <c r="C61" t="s">
        <v>179</v>
      </c>
      <c r="D61">
        <v>1</v>
      </c>
      <c r="E61">
        <v>79789</v>
      </c>
      <c r="F61">
        <v>922</v>
      </c>
      <c r="G61" s="8">
        <v>1</v>
      </c>
    </row>
    <row r="62" spans="1:9" x14ac:dyDescent="0.2">
      <c r="A62" s="28" t="s">
        <v>169</v>
      </c>
      <c r="B62" t="s">
        <v>180</v>
      </c>
      <c r="C62" t="s">
        <v>181</v>
      </c>
      <c r="D62">
        <v>1</v>
      </c>
      <c r="F62" t="s">
        <v>182</v>
      </c>
      <c r="G62" s="8">
        <v>1</v>
      </c>
    </row>
    <row r="63" spans="1:9" x14ac:dyDescent="0.2">
      <c r="A63" s="28" t="s">
        <v>169</v>
      </c>
      <c r="B63" t="s">
        <v>183</v>
      </c>
      <c r="C63" t="s">
        <v>184</v>
      </c>
      <c r="D63">
        <v>1</v>
      </c>
      <c r="F63" t="s">
        <v>185</v>
      </c>
      <c r="G63" s="8">
        <v>1</v>
      </c>
      <c r="H63" s="2"/>
    </row>
    <row r="64" spans="1:9" x14ac:dyDescent="0.2">
      <c r="A64" t="s">
        <v>169</v>
      </c>
      <c r="B64" t="s">
        <v>186</v>
      </c>
      <c r="C64" t="s">
        <v>187</v>
      </c>
      <c r="D64">
        <v>1</v>
      </c>
      <c r="F64" t="s">
        <v>188</v>
      </c>
      <c r="G64" s="8">
        <v>1</v>
      </c>
    </row>
    <row r="65" spans="1:9" s="2" customFormat="1" x14ac:dyDescent="0.2">
      <c r="A65" t="s">
        <v>169</v>
      </c>
      <c r="B65" t="s">
        <v>189</v>
      </c>
      <c r="C65" s="28" t="s">
        <v>190</v>
      </c>
      <c r="D65">
        <v>1</v>
      </c>
      <c r="E65">
        <v>80045</v>
      </c>
      <c r="F65">
        <v>1470</v>
      </c>
      <c r="G65" s="8">
        <v>1</v>
      </c>
      <c r="H65"/>
      <c r="I65" s="29"/>
    </row>
    <row r="66" spans="1:9" x14ac:dyDescent="0.2">
      <c r="A66" s="28" t="s">
        <v>169</v>
      </c>
      <c r="B66" t="s">
        <v>191</v>
      </c>
      <c r="C66" t="s">
        <v>192</v>
      </c>
      <c r="D66">
        <v>1</v>
      </c>
      <c r="F66" s="44" t="s">
        <v>193</v>
      </c>
      <c r="G66" s="8">
        <v>1</v>
      </c>
    </row>
    <row r="67" spans="1:9" s="27" customFormat="1" x14ac:dyDescent="0.2">
      <c r="A67" t="s">
        <v>169</v>
      </c>
      <c r="B67" t="s">
        <v>194</v>
      </c>
      <c r="C67" t="s">
        <v>195</v>
      </c>
      <c r="D67">
        <v>1</v>
      </c>
      <c r="E67"/>
      <c r="F67">
        <v>1742</v>
      </c>
      <c r="G67" s="8">
        <v>1</v>
      </c>
      <c r="H67"/>
      <c r="I67" s="29"/>
    </row>
    <row r="68" spans="1:9" x14ac:dyDescent="0.2">
      <c r="A68" t="s">
        <v>196</v>
      </c>
      <c r="B68" t="s">
        <v>197</v>
      </c>
      <c r="C68" t="s">
        <v>198</v>
      </c>
      <c r="D68">
        <v>1</v>
      </c>
      <c r="E68">
        <v>79727</v>
      </c>
      <c r="F68">
        <v>1576</v>
      </c>
      <c r="G68" s="8">
        <v>1</v>
      </c>
    </row>
    <row r="69" spans="1:9" x14ac:dyDescent="0.2">
      <c r="A69" t="s">
        <v>169</v>
      </c>
      <c r="B69" t="s">
        <v>199</v>
      </c>
      <c r="C69" t="s">
        <v>200</v>
      </c>
      <c r="D69">
        <v>1</v>
      </c>
      <c r="E69">
        <v>85701</v>
      </c>
      <c r="F69">
        <v>1928</v>
      </c>
      <c r="G69" s="8">
        <v>1</v>
      </c>
    </row>
    <row r="70" spans="1:9" x14ac:dyDescent="0.2">
      <c r="A70" t="s">
        <v>169</v>
      </c>
      <c r="B70" t="s">
        <v>201</v>
      </c>
      <c r="C70" t="s">
        <v>202</v>
      </c>
      <c r="D70">
        <v>1</v>
      </c>
      <c r="E70">
        <v>89755</v>
      </c>
      <c r="F70">
        <v>1944</v>
      </c>
      <c r="G70" s="8">
        <v>1</v>
      </c>
    </row>
    <row r="71" spans="1:9" x14ac:dyDescent="0.2">
      <c r="A71" t="s">
        <v>169</v>
      </c>
      <c r="B71" t="s">
        <v>203</v>
      </c>
      <c r="C71" t="s">
        <v>204</v>
      </c>
      <c r="D71">
        <v>1</v>
      </c>
      <c r="F71" t="s">
        <v>205</v>
      </c>
      <c r="G71" s="8">
        <v>1</v>
      </c>
    </row>
    <row r="72" spans="1:9" x14ac:dyDescent="0.2">
      <c r="A72" t="s">
        <v>169</v>
      </c>
      <c r="B72" t="s">
        <v>206</v>
      </c>
      <c r="C72" t="s">
        <v>207</v>
      </c>
      <c r="D72">
        <v>1</v>
      </c>
      <c r="E72">
        <v>76201</v>
      </c>
      <c r="F72">
        <v>1974</v>
      </c>
      <c r="G72" s="8">
        <v>1</v>
      </c>
    </row>
    <row r="73" spans="1:9" x14ac:dyDescent="0.2">
      <c r="A73" t="s">
        <v>169</v>
      </c>
      <c r="B73" t="s">
        <v>208</v>
      </c>
      <c r="C73" t="s">
        <v>209</v>
      </c>
      <c r="D73">
        <v>1</v>
      </c>
      <c r="F73" t="s">
        <v>210</v>
      </c>
      <c r="G73" s="8">
        <v>1</v>
      </c>
    </row>
    <row r="74" spans="1:9" x14ac:dyDescent="0.2">
      <c r="A74" s="28" t="s">
        <v>169</v>
      </c>
      <c r="B74" s="28" t="s">
        <v>211</v>
      </c>
      <c r="C74" s="28" t="s">
        <v>212</v>
      </c>
      <c r="D74">
        <v>1</v>
      </c>
      <c r="E74" s="28"/>
      <c r="F74" s="68" t="s">
        <v>213</v>
      </c>
      <c r="G74" s="53">
        <v>1</v>
      </c>
      <c r="H74" s="28"/>
    </row>
    <row r="75" spans="1:9" x14ac:dyDescent="0.2">
      <c r="A75" s="28" t="s">
        <v>169</v>
      </c>
      <c r="B75" s="28" t="s">
        <v>214</v>
      </c>
      <c r="C75" s="28" t="s">
        <v>215</v>
      </c>
      <c r="D75">
        <v>1</v>
      </c>
      <c r="E75" s="28"/>
      <c r="F75" s="68" t="s">
        <v>216</v>
      </c>
      <c r="G75" s="53">
        <v>1</v>
      </c>
      <c r="H75" s="58"/>
    </row>
    <row r="76" spans="1:9" x14ac:dyDescent="0.2">
      <c r="A76" s="28" t="s">
        <v>196</v>
      </c>
      <c r="B76" t="s">
        <v>217</v>
      </c>
      <c r="C76" t="s">
        <v>218</v>
      </c>
      <c r="D76">
        <v>1</v>
      </c>
      <c r="E76">
        <v>81659</v>
      </c>
      <c r="F76">
        <v>2030</v>
      </c>
      <c r="G76" s="8">
        <v>1</v>
      </c>
    </row>
    <row r="77" spans="1:9" x14ac:dyDescent="0.2">
      <c r="A77" s="28" t="s">
        <v>196</v>
      </c>
      <c r="B77" s="28" t="s">
        <v>219</v>
      </c>
      <c r="C77" s="28" t="s">
        <v>220</v>
      </c>
      <c r="D77" s="67">
        <v>1</v>
      </c>
      <c r="F77">
        <v>20422</v>
      </c>
      <c r="G77" s="49">
        <v>1</v>
      </c>
    </row>
    <row r="78" spans="1:9" x14ac:dyDescent="0.2">
      <c r="A78" t="s">
        <v>169</v>
      </c>
      <c r="B78" t="s">
        <v>221</v>
      </c>
      <c r="C78" t="s">
        <v>222</v>
      </c>
      <c r="D78">
        <v>1</v>
      </c>
      <c r="E78">
        <v>94353</v>
      </c>
      <c r="F78">
        <v>2116</v>
      </c>
      <c r="G78" s="8">
        <v>1</v>
      </c>
    </row>
    <row r="79" spans="1:9" x14ac:dyDescent="0.2">
      <c r="A79" t="s">
        <v>169</v>
      </c>
      <c r="B79" t="s">
        <v>223</v>
      </c>
      <c r="C79" t="s">
        <v>224</v>
      </c>
      <c r="D79">
        <v>1</v>
      </c>
      <c r="E79">
        <v>76461</v>
      </c>
      <c r="F79">
        <v>2278</v>
      </c>
      <c r="G79" s="8">
        <v>1</v>
      </c>
    </row>
    <row r="80" spans="1:9" s="2" customFormat="1" x14ac:dyDescent="0.2">
      <c r="A80" t="s">
        <v>169</v>
      </c>
      <c r="B80" t="s">
        <v>225</v>
      </c>
      <c r="C80" t="s">
        <v>226</v>
      </c>
      <c r="D80">
        <v>1</v>
      </c>
      <c r="E80">
        <v>78659</v>
      </c>
      <c r="F80">
        <v>2770</v>
      </c>
      <c r="G80" s="8">
        <v>1</v>
      </c>
      <c r="H80"/>
      <c r="I80" s="29"/>
    </row>
    <row r="81" spans="1:9" x14ac:dyDescent="0.2">
      <c r="A81" s="28" t="s">
        <v>169</v>
      </c>
      <c r="B81" t="s">
        <v>227</v>
      </c>
      <c r="C81" t="s">
        <v>228</v>
      </c>
      <c r="D81">
        <v>1</v>
      </c>
      <c r="F81" s="44" t="s">
        <v>229</v>
      </c>
      <c r="G81" s="8">
        <v>1</v>
      </c>
    </row>
    <row r="82" spans="1:9" x14ac:dyDescent="0.2">
      <c r="A82" t="s">
        <v>169</v>
      </c>
      <c r="B82" t="s">
        <v>230</v>
      </c>
      <c r="C82" t="s">
        <v>231</v>
      </c>
      <c r="D82">
        <v>1</v>
      </c>
      <c r="E82">
        <v>73485</v>
      </c>
      <c r="F82">
        <v>3298</v>
      </c>
      <c r="G82" s="8">
        <v>1</v>
      </c>
    </row>
    <row r="83" spans="1:9" x14ac:dyDescent="0.2">
      <c r="A83" t="s">
        <v>169</v>
      </c>
      <c r="B83" t="s">
        <v>232</v>
      </c>
      <c r="C83" t="s">
        <v>233</v>
      </c>
      <c r="D83">
        <v>1</v>
      </c>
      <c r="E83">
        <v>92301</v>
      </c>
      <c r="F83">
        <v>3392</v>
      </c>
      <c r="G83" s="8">
        <v>1</v>
      </c>
    </row>
    <row r="84" spans="1:9" x14ac:dyDescent="0.2">
      <c r="A84" t="s">
        <v>169</v>
      </c>
      <c r="B84" t="s">
        <v>234</v>
      </c>
      <c r="C84" t="s">
        <v>235</v>
      </c>
      <c r="D84">
        <v>1</v>
      </c>
      <c r="E84">
        <v>79013</v>
      </c>
      <c r="F84">
        <v>3512</v>
      </c>
      <c r="G84" s="8">
        <v>1</v>
      </c>
    </row>
    <row r="85" spans="1:9" x14ac:dyDescent="0.2">
      <c r="A85" t="s">
        <v>169</v>
      </c>
      <c r="B85" t="s">
        <v>236</v>
      </c>
      <c r="C85" t="s">
        <v>237</v>
      </c>
      <c r="D85">
        <v>1</v>
      </c>
      <c r="E85">
        <v>80101</v>
      </c>
      <c r="F85">
        <v>3396</v>
      </c>
      <c r="G85" s="8">
        <v>1</v>
      </c>
    </row>
    <row r="86" spans="1:9" x14ac:dyDescent="0.2">
      <c r="A86" t="s">
        <v>169</v>
      </c>
      <c r="B86" s="28" t="s">
        <v>238</v>
      </c>
      <c r="C86" s="28" t="s">
        <v>239</v>
      </c>
      <c r="D86">
        <v>1</v>
      </c>
      <c r="F86" s="44" t="s">
        <v>240</v>
      </c>
      <c r="G86" s="8">
        <v>1</v>
      </c>
      <c r="H86" s="28"/>
    </row>
    <row r="87" spans="1:9" x14ac:dyDescent="0.2">
      <c r="A87" t="s">
        <v>169</v>
      </c>
      <c r="B87" t="s">
        <v>241</v>
      </c>
      <c r="C87" t="s">
        <v>242</v>
      </c>
      <c r="D87">
        <v>1</v>
      </c>
      <c r="E87">
        <v>90713</v>
      </c>
      <c r="F87">
        <v>3638</v>
      </c>
      <c r="G87" s="8">
        <v>1</v>
      </c>
    </row>
    <row r="88" spans="1:9" x14ac:dyDescent="0.2">
      <c r="A88" t="s">
        <v>169</v>
      </c>
      <c r="B88" t="s">
        <v>243</v>
      </c>
      <c r="C88" t="s">
        <v>244</v>
      </c>
      <c r="D88">
        <v>1</v>
      </c>
      <c r="E88">
        <v>95075</v>
      </c>
      <c r="F88">
        <v>3664</v>
      </c>
      <c r="G88" s="8">
        <v>1</v>
      </c>
    </row>
    <row r="89" spans="1:9" s="27" customFormat="1" ht="15" customHeight="1" x14ac:dyDescent="0.2">
      <c r="A89" s="28" t="s">
        <v>169</v>
      </c>
      <c r="B89" s="28" t="s">
        <v>245</v>
      </c>
      <c r="C89" s="28" t="s">
        <v>246</v>
      </c>
      <c r="D89">
        <v>1</v>
      </c>
      <c r="E89" s="28">
        <v>80441</v>
      </c>
      <c r="F89" s="28">
        <v>3752</v>
      </c>
      <c r="G89" s="53">
        <v>1</v>
      </c>
      <c r="H89"/>
      <c r="I89" s="29"/>
    </row>
    <row r="90" spans="1:9" x14ac:dyDescent="0.2">
      <c r="A90" s="28" t="s">
        <v>169</v>
      </c>
      <c r="B90" t="s">
        <v>247</v>
      </c>
      <c r="C90" t="s">
        <v>248</v>
      </c>
      <c r="D90">
        <v>1</v>
      </c>
      <c r="F90" s="44" t="s">
        <v>249</v>
      </c>
      <c r="G90" s="8">
        <v>1</v>
      </c>
    </row>
    <row r="91" spans="1:9" x14ac:dyDescent="0.2">
      <c r="A91" t="s">
        <v>169</v>
      </c>
      <c r="B91" t="s">
        <v>250</v>
      </c>
      <c r="C91" t="s">
        <v>251</v>
      </c>
      <c r="D91">
        <v>1</v>
      </c>
      <c r="F91" s="68" t="s">
        <v>252</v>
      </c>
      <c r="G91" s="8">
        <v>1</v>
      </c>
    </row>
    <row r="92" spans="1:9" x14ac:dyDescent="0.2">
      <c r="A92" t="s">
        <v>169</v>
      </c>
      <c r="B92" t="s">
        <v>253</v>
      </c>
      <c r="C92" t="s">
        <v>254</v>
      </c>
      <c r="D92">
        <v>1</v>
      </c>
      <c r="F92">
        <v>5446</v>
      </c>
      <c r="G92" s="8">
        <v>1</v>
      </c>
    </row>
    <row r="93" spans="1:9" x14ac:dyDescent="0.2">
      <c r="A93" t="s">
        <v>169</v>
      </c>
      <c r="B93" s="28" t="s">
        <v>93</v>
      </c>
      <c r="C93" t="s">
        <v>255</v>
      </c>
      <c r="D93">
        <v>1</v>
      </c>
      <c r="E93">
        <v>102181</v>
      </c>
      <c r="F93">
        <v>5458</v>
      </c>
      <c r="G93" s="8">
        <v>1</v>
      </c>
    </row>
    <row r="94" spans="1:9" x14ac:dyDescent="0.2">
      <c r="A94" t="s">
        <v>169</v>
      </c>
      <c r="B94" s="28" t="s">
        <v>256</v>
      </c>
      <c r="C94" t="s">
        <v>257</v>
      </c>
      <c r="D94">
        <v>1</v>
      </c>
      <c r="F94" s="44" t="s">
        <v>258</v>
      </c>
      <c r="G94" s="8">
        <v>1</v>
      </c>
    </row>
    <row r="95" spans="1:9" x14ac:dyDescent="0.2">
      <c r="A95" t="s">
        <v>169</v>
      </c>
      <c r="B95" s="28" t="s">
        <v>259</v>
      </c>
      <c r="C95" s="28" t="s">
        <v>260</v>
      </c>
      <c r="D95">
        <v>1</v>
      </c>
      <c r="F95" s="28" t="s">
        <v>261</v>
      </c>
      <c r="G95" s="8">
        <v>1</v>
      </c>
    </row>
    <row r="96" spans="1:9" x14ac:dyDescent="0.2">
      <c r="A96" t="s">
        <v>169</v>
      </c>
      <c r="B96" t="s">
        <v>262</v>
      </c>
      <c r="C96" t="s">
        <v>263</v>
      </c>
      <c r="D96">
        <v>1</v>
      </c>
      <c r="E96">
        <v>86955</v>
      </c>
      <c r="F96">
        <v>5784</v>
      </c>
      <c r="G96" s="8">
        <v>1</v>
      </c>
    </row>
    <row r="97" spans="1:9" x14ac:dyDescent="0.2">
      <c r="A97" t="s">
        <v>169</v>
      </c>
      <c r="B97" t="s">
        <v>264</v>
      </c>
      <c r="C97" t="s">
        <v>265</v>
      </c>
      <c r="D97">
        <v>1</v>
      </c>
      <c r="E97">
        <v>80259</v>
      </c>
      <c r="F97">
        <v>5800</v>
      </c>
      <c r="G97" s="8">
        <v>1</v>
      </c>
    </row>
    <row r="98" spans="1:9" x14ac:dyDescent="0.2">
      <c r="A98" t="s">
        <v>169</v>
      </c>
      <c r="B98" t="s">
        <v>266</v>
      </c>
      <c r="C98" t="s">
        <v>267</v>
      </c>
      <c r="D98">
        <v>1</v>
      </c>
      <c r="E98">
        <v>81091</v>
      </c>
      <c r="F98">
        <v>5828</v>
      </c>
      <c r="G98" s="8">
        <v>1</v>
      </c>
    </row>
    <row r="99" spans="1:9" x14ac:dyDescent="0.2">
      <c r="A99" t="s">
        <v>169</v>
      </c>
      <c r="B99" t="s">
        <v>268</v>
      </c>
      <c r="C99" t="s">
        <v>269</v>
      </c>
      <c r="D99">
        <v>1</v>
      </c>
      <c r="E99">
        <v>80077</v>
      </c>
      <c r="F99">
        <v>5876</v>
      </c>
      <c r="G99" s="8">
        <v>1</v>
      </c>
    </row>
    <row r="100" spans="1:9" x14ac:dyDescent="0.2">
      <c r="A100" t="s">
        <v>169</v>
      </c>
      <c r="B100" t="s">
        <v>270</v>
      </c>
      <c r="C100" t="s">
        <v>271</v>
      </c>
      <c r="D100">
        <v>1</v>
      </c>
      <c r="E100">
        <v>79661</v>
      </c>
      <c r="F100">
        <v>5910</v>
      </c>
      <c r="G100" s="8">
        <v>1</v>
      </c>
    </row>
    <row r="101" spans="1:9" x14ac:dyDescent="0.2">
      <c r="A101" s="28" t="s">
        <v>169</v>
      </c>
      <c r="B101" s="28" t="s">
        <v>272</v>
      </c>
      <c r="C101" s="28" t="s">
        <v>273</v>
      </c>
      <c r="D101">
        <v>1</v>
      </c>
      <c r="E101" s="28"/>
      <c r="F101" s="28">
        <v>5912</v>
      </c>
      <c r="G101" s="53">
        <v>1</v>
      </c>
    </row>
    <row r="102" spans="1:9" s="27" customFormat="1" x14ac:dyDescent="0.2">
      <c r="A102" t="s">
        <v>169</v>
      </c>
      <c r="B102" t="s">
        <v>274</v>
      </c>
      <c r="C102" t="s">
        <v>275</v>
      </c>
      <c r="D102">
        <v>1</v>
      </c>
      <c r="E102">
        <v>86239</v>
      </c>
      <c r="F102">
        <v>5914</v>
      </c>
      <c r="G102" s="8">
        <v>1</v>
      </c>
      <c r="H102" s="58"/>
      <c r="I102" s="29"/>
    </row>
    <row r="103" spans="1:9" s="27" customFormat="1" x14ac:dyDescent="0.2">
      <c r="A103" s="28" t="s">
        <v>169</v>
      </c>
      <c r="B103" t="s">
        <v>276</v>
      </c>
      <c r="C103" t="s">
        <v>277</v>
      </c>
      <c r="D103">
        <v>1</v>
      </c>
      <c r="E103">
        <v>86451</v>
      </c>
      <c r="F103">
        <v>5922</v>
      </c>
      <c r="G103" s="8">
        <v>1</v>
      </c>
      <c r="H103"/>
      <c r="I103" s="29"/>
    </row>
    <row r="104" spans="1:9" x14ac:dyDescent="0.2">
      <c r="A104" t="s">
        <v>169</v>
      </c>
      <c r="B104" t="s">
        <v>278</v>
      </c>
      <c r="C104" t="s">
        <v>279</v>
      </c>
      <c r="D104">
        <v>1</v>
      </c>
      <c r="E104">
        <v>79885</v>
      </c>
      <c r="F104">
        <v>7018</v>
      </c>
      <c r="G104" s="8">
        <v>2</v>
      </c>
    </row>
    <row r="105" spans="1:9" x14ac:dyDescent="0.2">
      <c r="A105" t="s">
        <v>169</v>
      </c>
      <c r="B105" t="s">
        <v>280</v>
      </c>
      <c r="C105" t="s">
        <v>281</v>
      </c>
      <c r="D105">
        <v>1</v>
      </c>
      <c r="E105">
        <v>79109</v>
      </c>
      <c r="F105">
        <v>7478</v>
      </c>
      <c r="G105" s="8">
        <v>1</v>
      </c>
      <c r="H105" s="28"/>
      <c r="I105" s="23"/>
    </row>
    <row r="106" spans="1:9" ht="15.75" customHeight="1" x14ac:dyDescent="0.2">
      <c r="A106" t="s">
        <v>169</v>
      </c>
      <c r="B106" t="s">
        <v>282</v>
      </c>
      <c r="C106" t="s">
        <v>283</v>
      </c>
      <c r="D106">
        <v>1</v>
      </c>
      <c r="F106" t="s">
        <v>284</v>
      </c>
      <c r="G106" s="8">
        <v>1</v>
      </c>
      <c r="H106" s="58"/>
      <c r="I106" s="60"/>
    </row>
    <row r="107" spans="1:9" x14ac:dyDescent="0.2">
      <c r="A107" t="s">
        <v>169</v>
      </c>
      <c r="B107" t="s">
        <v>234</v>
      </c>
      <c r="C107" t="s">
        <v>285</v>
      </c>
      <c r="D107">
        <v>1</v>
      </c>
      <c r="E107">
        <v>79011</v>
      </c>
      <c r="F107">
        <v>9518</v>
      </c>
      <c r="G107" s="8">
        <v>1</v>
      </c>
    </row>
    <row r="108" spans="1:9" x14ac:dyDescent="0.2">
      <c r="A108" s="2" t="s">
        <v>169</v>
      </c>
      <c r="B108" s="2" t="s">
        <v>286</v>
      </c>
      <c r="C108" s="2" t="s">
        <v>287</v>
      </c>
      <c r="D108" s="2">
        <v>1</v>
      </c>
      <c r="E108" s="2">
        <v>79869</v>
      </c>
      <c r="F108" s="2">
        <v>9630</v>
      </c>
      <c r="G108" s="9">
        <v>0</v>
      </c>
    </row>
    <row r="109" spans="1:9" s="27" customFormat="1" x14ac:dyDescent="0.2">
      <c r="A109" s="2" t="s">
        <v>169</v>
      </c>
      <c r="B109" s="2" t="s">
        <v>79</v>
      </c>
      <c r="C109" s="2" t="s">
        <v>80</v>
      </c>
      <c r="D109" s="2">
        <v>1</v>
      </c>
      <c r="E109" s="2">
        <v>79879</v>
      </c>
      <c r="F109" s="2">
        <v>9638</v>
      </c>
      <c r="G109" s="9">
        <v>0</v>
      </c>
      <c r="H109"/>
      <c r="I109" s="29"/>
    </row>
    <row r="110" spans="1:9" s="59" customFormat="1" x14ac:dyDescent="0.2">
      <c r="A110" s="2" t="s">
        <v>169</v>
      </c>
      <c r="B110" s="2" t="s">
        <v>288</v>
      </c>
      <c r="C110" s="2" t="s">
        <v>289</v>
      </c>
      <c r="D110" s="2">
        <v>1</v>
      </c>
      <c r="E110" s="2">
        <v>98135</v>
      </c>
      <c r="F110" s="2">
        <v>5730</v>
      </c>
      <c r="G110" s="9">
        <v>0</v>
      </c>
      <c r="H110" s="2"/>
      <c r="I110" s="29"/>
    </row>
    <row r="111" spans="1:9" s="59" customFormat="1" x14ac:dyDescent="0.2">
      <c r="A111" s="28" t="s">
        <v>169</v>
      </c>
      <c r="B111" s="28" t="s">
        <v>290</v>
      </c>
      <c r="C111" s="28" t="s">
        <v>291</v>
      </c>
      <c r="D111" s="28">
        <v>1</v>
      </c>
      <c r="E111" s="28"/>
      <c r="F111" s="68" t="s">
        <v>292</v>
      </c>
      <c r="G111" s="53">
        <v>1</v>
      </c>
      <c r="H111"/>
      <c r="I111" s="29"/>
    </row>
    <row r="112" spans="1:9" x14ac:dyDescent="0.2">
      <c r="A112" t="s">
        <v>169</v>
      </c>
      <c r="B112" t="s">
        <v>293</v>
      </c>
      <c r="C112" t="s">
        <v>294</v>
      </c>
      <c r="D112">
        <v>1</v>
      </c>
      <c r="F112" t="s">
        <v>295</v>
      </c>
      <c r="G112" s="8">
        <v>1</v>
      </c>
      <c r="H112" s="2"/>
    </row>
    <row r="113" spans="1:9" x14ac:dyDescent="0.2">
      <c r="A113" s="28" t="s">
        <v>169</v>
      </c>
      <c r="B113" t="s">
        <v>296</v>
      </c>
      <c r="C113" t="s">
        <v>297</v>
      </c>
      <c r="D113">
        <v>1</v>
      </c>
      <c r="F113" t="s">
        <v>298</v>
      </c>
      <c r="G113" s="8">
        <v>1</v>
      </c>
    </row>
    <row r="114" spans="1:9" s="2" customFormat="1" x14ac:dyDescent="0.2">
      <c r="A114" t="s">
        <v>169</v>
      </c>
      <c r="B114" t="s">
        <v>299</v>
      </c>
      <c r="C114" t="s">
        <v>300</v>
      </c>
      <c r="D114">
        <v>1</v>
      </c>
      <c r="E114">
        <v>83481</v>
      </c>
      <c r="F114">
        <v>11094</v>
      </c>
      <c r="G114" s="8">
        <v>1</v>
      </c>
      <c r="H114"/>
      <c r="I114" s="29"/>
    </row>
    <row r="115" spans="1:9" s="2" customFormat="1" x14ac:dyDescent="0.2">
      <c r="A115" t="s">
        <v>169</v>
      </c>
      <c r="B115" t="s">
        <v>301</v>
      </c>
      <c r="C115" t="s">
        <v>302</v>
      </c>
      <c r="D115">
        <v>1</v>
      </c>
      <c r="E115">
        <v>80047</v>
      </c>
      <c r="F115">
        <v>13134</v>
      </c>
      <c r="G115" s="8">
        <v>1</v>
      </c>
      <c r="H115" s="87"/>
      <c r="I115" s="88"/>
    </row>
    <row r="116" spans="1:9" s="2" customFormat="1" x14ac:dyDescent="0.2">
      <c r="A116" t="s">
        <v>169</v>
      </c>
      <c r="B116" t="s">
        <v>303</v>
      </c>
      <c r="C116" t="s">
        <v>304</v>
      </c>
      <c r="D116">
        <v>1</v>
      </c>
      <c r="E116"/>
      <c r="F116" s="44" t="s">
        <v>305</v>
      </c>
      <c r="G116" s="8">
        <v>1</v>
      </c>
      <c r="H116"/>
      <c r="I116" s="29"/>
    </row>
    <row r="117" spans="1:9" s="2" customFormat="1" x14ac:dyDescent="0.2">
      <c r="A117" t="s">
        <v>169</v>
      </c>
      <c r="B117" t="s">
        <v>306</v>
      </c>
      <c r="C117" t="s">
        <v>307</v>
      </c>
      <c r="D117">
        <v>1</v>
      </c>
      <c r="E117">
        <v>88227</v>
      </c>
      <c r="F117">
        <v>13260</v>
      </c>
      <c r="G117" s="8">
        <v>1</v>
      </c>
      <c r="H117"/>
      <c r="I117" s="29"/>
    </row>
    <row r="118" spans="1:9" x14ac:dyDescent="0.2">
      <c r="A118" s="28" t="s">
        <v>169</v>
      </c>
      <c r="B118" s="28" t="s">
        <v>308</v>
      </c>
      <c r="C118" s="28" t="s">
        <v>309</v>
      </c>
      <c r="D118" s="28">
        <v>1</v>
      </c>
      <c r="F118" s="44" t="s">
        <v>310</v>
      </c>
      <c r="G118" s="53">
        <v>1</v>
      </c>
    </row>
    <row r="119" spans="1:9" x14ac:dyDescent="0.2">
      <c r="A119" s="28" t="s">
        <v>169</v>
      </c>
      <c r="B119" t="s">
        <v>311</v>
      </c>
      <c r="C119" t="s">
        <v>312</v>
      </c>
      <c r="D119">
        <v>1</v>
      </c>
      <c r="E119">
        <v>96167</v>
      </c>
      <c r="F119">
        <v>15222</v>
      </c>
      <c r="G119" s="8">
        <v>1</v>
      </c>
    </row>
    <row r="120" spans="1:9" x14ac:dyDescent="0.2">
      <c r="A120" s="28" t="s">
        <v>169</v>
      </c>
      <c r="B120" s="28" t="s">
        <v>313</v>
      </c>
      <c r="C120" s="28" t="s">
        <v>314</v>
      </c>
      <c r="D120" s="28">
        <v>1</v>
      </c>
      <c r="E120" s="28">
        <v>93401</v>
      </c>
      <c r="F120" s="28">
        <v>16392</v>
      </c>
      <c r="G120" s="53">
        <v>1</v>
      </c>
    </row>
    <row r="121" spans="1:9" x14ac:dyDescent="0.2">
      <c r="A121" s="28" t="s">
        <v>169</v>
      </c>
      <c r="B121" s="28" t="s">
        <v>315</v>
      </c>
      <c r="C121" s="28" t="s">
        <v>316</v>
      </c>
      <c r="D121" s="28">
        <v>1</v>
      </c>
      <c r="E121" s="28"/>
      <c r="F121" s="28" t="s">
        <v>317</v>
      </c>
      <c r="G121" s="53">
        <v>1</v>
      </c>
    </row>
    <row r="122" spans="1:9" x14ac:dyDescent="0.2">
      <c r="A122" s="28" t="s">
        <v>169</v>
      </c>
      <c r="B122" t="s">
        <v>318</v>
      </c>
      <c r="C122" t="s">
        <v>319</v>
      </c>
      <c r="D122">
        <v>1</v>
      </c>
      <c r="E122">
        <v>98337</v>
      </c>
      <c r="F122">
        <v>17964</v>
      </c>
      <c r="G122" s="53">
        <v>1</v>
      </c>
      <c r="H122" s="28"/>
    </row>
    <row r="123" spans="1:9" x14ac:dyDescent="0.2">
      <c r="A123" s="28" t="s">
        <v>169</v>
      </c>
      <c r="B123" t="s">
        <v>320</v>
      </c>
      <c r="C123" t="s">
        <v>321</v>
      </c>
      <c r="D123">
        <v>1</v>
      </c>
      <c r="E123">
        <v>77409</v>
      </c>
      <c r="F123">
        <v>5362</v>
      </c>
      <c r="G123" s="8">
        <v>1</v>
      </c>
      <c r="H123" s="28"/>
      <c r="I123" s="23"/>
    </row>
    <row r="124" spans="1:9" x14ac:dyDescent="0.2">
      <c r="A124" s="28" t="s">
        <v>169</v>
      </c>
      <c r="B124" t="s">
        <v>322</v>
      </c>
      <c r="C124" s="28" t="s">
        <v>323</v>
      </c>
      <c r="D124">
        <v>1</v>
      </c>
      <c r="E124">
        <v>96553</v>
      </c>
      <c r="F124">
        <v>18724</v>
      </c>
      <c r="G124" s="53">
        <v>1</v>
      </c>
      <c r="H124" s="28"/>
      <c r="I124" s="23"/>
    </row>
    <row r="125" spans="1:9" x14ac:dyDescent="0.2">
      <c r="A125" s="28" t="s">
        <v>169</v>
      </c>
      <c r="B125" t="s">
        <v>324</v>
      </c>
      <c r="C125" t="s">
        <v>325</v>
      </c>
      <c r="D125">
        <v>1</v>
      </c>
      <c r="E125">
        <v>98991</v>
      </c>
      <c r="F125">
        <v>19300</v>
      </c>
      <c r="G125" s="53">
        <v>1</v>
      </c>
      <c r="H125" s="28"/>
      <c r="I125" s="23"/>
    </row>
    <row r="126" spans="1:9" s="55" customFormat="1" x14ac:dyDescent="0.2">
      <c r="A126" s="28" t="s">
        <v>169</v>
      </c>
      <c r="B126" t="s">
        <v>326</v>
      </c>
      <c r="C126" t="s">
        <v>327</v>
      </c>
      <c r="D126">
        <v>1</v>
      </c>
      <c r="E126">
        <v>100701</v>
      </c>
      <c r="F126">
        <v>19854</v>
      </c>
      <c r="G126" s="53">
        <v>1</v>
      </c>
      <c r="H126" s="28"/>
      <c r="I126" s="23"/>
    </row>
    <row r="127" spans="1:9" s="27" customFormat="1" x14ac:dyDescent="0.2">
      <c r="A127" s="2" t="s">
        <v>169</v>
      </c>
      <c r="B127" s="2" t="s">
        <v>328</v>
      </c>
      <c r="C127" s="2" t="s">
        <v>329</v>
      </c>
      <c r="D127" s="2">
        <v>1</v>
      </c>
      <c r="E127" s="2">
        <v>101659</v>
      </c>
      <c r="F127" s="2">
        <v>20262</v>
      </c>
      <c r="G127" s="9">
        <v>0</v>
      </c>
      <c r="H127" s="28"/>
      <c r="I127" s="23"/>
    </row>
    <row r="128" spans="1:9" s="27" customFormat="1" x14ac:dyDescent="0.2">
      <c r="A128" s="106" t="s">
        <v>330</v>
      </c>
      <c r="B128" s="107"/>
      <c r="C128" s="107"/>
      <c r="D128" s="108">
        <f>SUM(D57:D127)</f>
        <v>70</v>
      </c>
      <c r="E128" s="107"/>
      <c r="F128" s="107"/>
      <c r="G128" s="109">
        <f>SUM(G58:G127)</f>
        <v>67</v>
      </c>
      <c r="H128" s="120">
        <v>5</v>
      </c>
      <c r="I128" s="111">
        <f>+H128+G128</f>
        <v>72</v>
      </c>
    </row>
    <row r="129" spans="1:9" s="27" customFormat="1" x14ac:dyDescent="0.2">
      <c r="A129" s="2"/>
      <c r="B129"/>
      <c r="C129"/>
      <c r="D129" s="48"/>
      <c r="E129"/>
      <c r="F129"/>
      <c r="G129"/>
      <c r="H129" s="56"/>
      <c r="I129" s="29"/>
    </row>
    <row r="130" spans="1:9" s="27" customFormat="1" x14ac:dyDescent="0.2">
      <c r="A130" t="s">
        <v>331</v>
      </c>
      <c r="B130" t="s">
        <v>332</v>
      </c>
      <c r="C130" t="s">
        <v>333</v>
      </c>
      <c r="D130">
        <v>1</v>
      </c>
      <c r="E130">
        <v>76357</v>
      </c>
      <c r="F130">
        <v>48</v>
      </c>
      <c r="G130" s="8">
        <v>1</v>
      </c>
      <c r="H130"/>
      <c r="I130" s="29"/>
    </row>
    <row r="131" spans="1:9" s="27" customFormat="1" x14ac:dyDescent="0.2">
      <c r="A131" t="s">
        <v>331</v>
      </c>
      <c r="B131" t="s">
        <v>332</v>
      </c>
      <c r="C131" t="s">
        <v>334</v>
      </c>
      <c r="D131">
        <v>1</v>
      </c>
      <c r="E131">
        <v>76359</v>
      </c>
      <c r="F131">
        <v>1108</v>
      </c>
      <c r="G131" s="8">
        <v>1</v>
      </c>
      <c r="H131"/>
      <c r="I131" s="29"/>
    </row>
    <row r="132" spans="1:9" s="27" customFormat="1" x14ac:dyDescent="0.2">
      <c r="A132" t="s">
        <v>331</v>
      </c>
      <c r="B132" t="s">
        <v>335</v>
      </c>
      <c r="C132" t="s">
        <v>336</v>
      </c>
      <c r="D132">
        <v>1</v>
      </c>
      <c r="E132">
        <v>76395</v>
      </c>
      <c r="F132">
        <v>1808</v>
      </c>
      <c r="G132" s="8">
        <v>3</v>
      </c>
      <c r="H132"/>
      <c r="I132" s="29"/>
    </row>
    <row r="133" spans="1:9" s="27" customFormat="1" x14ac:dyDescent="0.2">
      <c r="A133" t="s">
        <v>331</v>
      </c>
      <c r="B133" s="28" t="s">
        <v>337</v>
      </c>
      <c r="C133" s="28" t="s">
        <v>338</v>
      </c>
      <c r="D133">
        <v>1</v>
      </c>
      <c r="E133"/>
      <c r="F133" s="28" t="s">
        <v>339</v>
      </c>
      <c r="G133" s="8">
        <v>1</v>
      </c>
      <c r="H133"/>
      <c r="I133" s="29"/>
    </row>
    <row r="134" spans="1:9" s="27" customFormat="1" x14ac:dyDescent="0.2">
      <c r="A134" t="s">
        <v>331</v>
      </c>
      <c r="B134" t="s">
        <v>340</v>
      </c>
      <c r="C134" t="s">
        <v>341</v>
      </c>
      <c r="D134">
        <v>1</v>
      </c>
      <c r="E134">
        <v>79701</v>
      </c>
      <c r="F134">
        <v>2036</v>
      </c>
      <c r="G134" s="8">
        <v>1</v>
      </c>
      <c r="H134"/>
      <c r="I134" s="29"/>
    </row>
    <row r="135" spans="1:9" x14ac:dyDescent="0.2">
      <c r="A135" t="s">
        <v>331</v>
      </c>
      <c r="B135" t="s">
        <v>342</v>
      </c>
      <c r="C135" t="s">
        <v>343</v>
      </c>
      <c r="D135">
        <v>1</v>
      </c>
      <c r="E135">
        <v>90817</v>
      </c>
      <c r="F135">
        <v>2140</v>
      </c>
      <c r="G135" s="8">
        <v>1</v>
      </c>
    </row>
    <row r="136" spans="1:9" x14ac:dyDescent="0.2">
      <c r="A136" t="s">
        <v>331</v>
      </c>
      <c r="B136" t="s">
        <v>344</v>
      </c>
      <c r="C136" t="s">
        <v>345</v>
      </c>
      <c r="D136">
        <v>1</v>
      </c>
      <c r="E136">
        <v>90863</v>
      </c>
      <c r="F136">
        <v>2142</v>
      </c>
      <c r="G136" s="8">
        <v>1</v>
      </c>
    </row>
    <row r="137" spans="1:9" x14ac:dyDescent="0.2">
      <c r="A137" t="s">
        <v>331</v>
      </c>
      <c r="B137" t="s">
        <v>346</v>
      </c>
      <c r="C137" t="s">
        <v>347</v>
      </c>
      <c r="D137">
        <v>1</v>
      </c>
      <c r="E137">
        <v>90851</v>
      </c>
      <c r="F137">
        <v>2144</v>
      </c>
      <c r="G137" s="8">
        <v>1</v>
      </c>
    </row>
    <row r="138" spans="1:9" x14ac:dyDescent="0.2">
      <c r="A138" t="s">
        <v>331</v>
      </c>
      <c r="B138" t="s">
        <v>348</v>
      </c>
      <c r="C138" t="s">
        <v>349</v>
      </c>
      <c r="D138">
        <v>1</v>
      </c>
      <c r="E138">
        <v>80057</v>
      </c>
      <c r="F138">
        <v>2774</v>
      </c>
      <c r="G138" s="8">
        <v>2</v>
      </c>
    </row>
    <row r="139" spans="1:9" x14ac:dyDescent="0.2">
      <c r="A139" t="s">
        <v>331</v>
      </c>
      <c r="B139" t="s">
        <v>350</v>
      </c>
      <c r="C139" t="s">
        <v>351</v>
      </c>
      <c r="D139">
        <v>1</v>
      </c>
      <c r="E139">
        <v>92751</v>
      </c>
      <c r="F139">
        <v>3440</v>
      </c>
      <c r="G139" s="8">
        <v>1</v>
      </c>
    </row>
    <row r="140" spans="1:9" x14ac:dyDescent="0.2">
      <c r="A140" t="s">
        <v>331</v>
      </c>
      <c r="B140" t="s">
        <v>352</v>
      </c>
      <c r="C140" t="s">
        <v>353</v>
      </c>
      <c r="D140">
        <v>1</v>
      </c>
      <c r="E140">
        <v>95503</v>
      </c>
      <c r="F140">
        <v>3504</v>
      </c>
      <c r="G140" s="8">
        <v>1</v>
      </c>
    </row>
    <row r="141" spans="1:9" x14ac:dyDescent="0.2">
      <c r="A141" t="s">
        <v>331</v>
      </c>
      <c r="B141" t="s">
        <v>354</v>
      </c>
      <c r="C141" t="s">
        <v>355</v>
      </c>
      <c r="D141">
        <v>1</v>
      </c>
      <c r="E141">
        <v>97871</v>
      </c>
      <c r="F141">
        <v>3636</v>
      </c>
      <c r="G141" s="8">
        <v>1</v>
      </c>
    </row>
    <row r="142" spans="1:9" x14ac:dyDescent="0.2">
      <c r="A142" t="s">
        <v>331</v>
      </c>
      <c r="B142" t="s">
        <v>356</v>
      </c>
      <c r="C142" t="s">
        <v>357</v>
      </c>
      <c r="D142">
        <v>1</v>
      </c>
      <c r="E142">
        <v>80165</v>
      </c>
      <c r="F142">
        <v>3754</v>
      </c>
      <c r="G142" s="8">
        <v>1</v>
      </c>
    </row>
    <row r="143" spans="1:9" x14ac:dyDescent="0.2">
      <c r="A143" t="s">
        <v>331</v>
      </c>
      <c r="B143" t="s">
        <v>358</v>
      </c>
      <c r="C143" t="s">
        <v>359</v>
      </c>
      <c r="D143">
        <v>1</v>
      </c>
      <c r="F143" s="44" t="s">
        <v>360</v>
      </c>
      <c r="G143" s="8">
        <v>1</v>
      </c>
      <c r="H143" s="2"/>
    </row>
    <row r="144" spans="1:9" x14ac:dyDescent="0.2">
      <c r="A144" t="s">
        <v>331</v>
      </c>
      <c r="B144" t="s">
        <v>361</v>
      </c>
      <c r="C144" t="s">
        <v>362</v>
      </c>
      <c r="D144">
        <v>1</v>
      </c>
      <c r="E144">
        <v>80705</v>
      </c>
      <c r="F144">
        <v>9848</v>
      </c>
      <c r="G144" s="8">
        <v>1</v>
      </c>
    </row>
    <row r="145" spans="1:9" x14ac:dyDescent="0.2">
      <c r="A145" s="28" t="s">
        <v>331</v>
      </c>
      <c r="B145" s="28" t="s">
        <v>363</v>
      </c>
      <c r="C145" s="28" t="s">
        <v>364</v>
      </c>
      <c r="D145" s="28">
        <v>1</v>
      </c>
      <c r="E145" s="28">
        <v>100175</v>
      </c>
      <c r="F145" s="28">
        <v>9676</v>
      </c>
      <c r="G145" s="53">
        <v>1</v>
      </c>
    </row>
    <row r="146" spans="1:9" x14ac:dyDescent="0.2">
      <c r="A146" s="28" t="s">
        <v>365</v>
      </c>
      <c r="B146" t="s">
        <v>366</v>
      </c>
      <c r="C146" t="s">
        <v>367</v>
      </c>
      <c r="D146">
        <v>1</v>
      </c>
      <c r="F146" t="s">
        <v>368</v>
      </c>
      <c r="G146" s="8">
        <v>1</v>
      </c>
    </row>
    <row r="147" spans="1:9" s="2" customFormat="1" x14ac:dyDescent="0.2">
      <c r="A147" s="2" t="s">
        <v>331</v>
      </c>
      <c r="B147" s="2" t="s">
        <v>369</v>
      </c>
      <c r="C147" s="2" t="s">
        <v>370</v>
      </c>
      <c r="D147" s="2">
        <v>1</v>
      </c>
      <c r="E147" s="2">
        <v>79775</v>
      </c>
      <c r="F147" s="2">
        <v>1744</v>
      </c>
      <c r="G147" s="9">
        <v>0</v>
      </c>
      <c r="H147"/>
      <c r="I147" s="29"/>
    </row>
    <row r="148" spans="1:9" ht="15" customHeight="1" x14ac:dyDescent="0.2">
      <c r="A148" s="2" t="s">
        <v>331</v>
      </c>
      <c r="B148" s="2" t="s">
        <v>371</v>
      </c>
      <c r="C148" s="2" t="s">
        <v>372</v>
      </c>
      <c r="D148" s="2">
        <v>1</v>
      </c>
      <c r="E148" s="2">
        <v>79871</v>
      </c>
      <c r="F148" s="2">
        <v>13136</v>
      </c>
      <c r="G148" s="9">
        <v>0</v>
      </c>
      <c r="H148" s="28"/>
      <c r="I148" s="23"/>
    </row>
    <row r="149" spans="1:9" x14ac:dyDescent="0.2">
      <c r="A149" s="2" t="s">
        <v>331</v>
      </c>
      <c r="B149" s="2" t="s">
        <v>373</v>
      </c>
      <c r="C149" s="2" t="s">
        <v>374</v>
      </c>
      <c r="D149" s="2">
        <v>1</v>
      </c>
      <c r="E149" s="2"/>
      <c r="F149" s="2">
        <v>9632</v>
      </c>
      <c r="G149" s="9">
        <v>0</v>
      </c>
      <c r="H149" s="2"/>
    </row>
    <row r="150" spans="1:9" x14ac:dyDescent="0.2">
      <c r="A150" t="s">
        <v>331</v>
      </c>
      <c r="B150" t="s">
        <v>375</v>
      </c>
      <c r="C150" t="s">
        <v>376</v>
      </c>
      <c r="D150">
        <v>1</v>
      </c>
      <c r="E150">
        <v>95851</v>
      </c>
      <c r="F150">
        <v>18488</v>
      </c>
      <c r="G150" s="8">
        <v>1</v>
      </c>
    </row>
    <row r="151" spans="1:9" x14ac:dyDescent="0.2">
      <c r="A151" s="106" t="s">
        <v>377</v>
      </c>
      <c r="B151" s="107"/>
      <c r="C151" s="107"/>
      <c r="D151" s="108">
        <f>SUM(D130:D150)</f>
        <v>21</v>
      </c>
      <c r="E151" s="107"/>
      <c r="F151" s="107"/>
      <c r="G151" s="109">
        <f>SUM(G130:G150)</f>
        <v>21</v>
      </c>
      <c r="H151" s="110">
        <v>3</v>
      </c>
      <c r="I151" s="111">
        <f>+H151+G151</f>
        <v>24</v>
      </c>
    </row>
    <row r="152" spans="1:9" x14ac:dyDescent="0.2">
      <c r="G152" s="8"/>
    </row>
    <row r="153" spans="1:9" s="2" customFormat="1" x14ac:dyDescent="0.2">
      <c r="A153" t="s">
        <v>378</v>
      </c>
      <c r="B153" t="s">
        <v>379</v>
      </c>
      <c r="C153" t="s">
        <v>380</v>
      </c>
      <c r="D153">
        <v>1</v>
      </c>
      <c r="E153">
        <v>80241</v>
      </c>
      <c r="F153">
        <v>5616</v>
      </c>
      <c r="G153" s="8">
        <v>1</v>
      </c>
      <c r="H153"/>
      <c r="I153" s="29"/>
    </row>
    <row r="154" spans="1:9" s="2" customFormat="1" x14ac:dyDescent="0.2">
      <c r="A154" s="106" t="s">
        <v>381</v>
      </c>
      <c r="B154" s="107"/>
      <c r="C154" s="107"/>
      <c r="D154" s="108">
        <f>SUM(D153:D153)</f>
        <v>1</v>
      </c>
      <c r="E154" s="107"/>
      <c r="F154" s="107"/>
      <c r="G154" s="109">
        <f>SUM(G152:G153)</f>
        <v>1</v>
      </c>
      <c r="H154" s="110">
        <f>+K394</f>
        <v>0</v>
      </c>
      <c r="I154" s="111">
        <f>+H154+G154</f>
        <v>1</v>
      </c>
    </row>
    <row r="155" spans="1:9" s="2" customFormat="1" x14ac:dyDescent="0.2">
      <c r="B155"/>
      <c r="C155"/>
      <c r="D155" s="48"/>
      <c r="E155"/>
      <c r="F155"/>
      <c r="G155"/>
      <c r="H155" s="57"/>
      <c r="I155" s="29"/>
    </row>
    <row r="156" spans="1:9" s="2" customFormat="1" x14ac:dyDescent="0.2">
      <c r="A156" s="2" t="s">
        <v>382</v>
      </c>
      <c r="B156"/>
      <c r="C156"/>
      <c r="D156" s="48">
        <v>0</v>
      </c>
      <c r="E156"/>
      <c r="F156"/>
      <c r="G156" s="43">
        <v>0</v>
      </c>
      <c r="H156" s="44"/>
      <c r="I156" s="29">
        <f>+H156+G156</f>
        <v>0</v>
      </c>
    </row>
    <row r="157" spans="1:9" s="2" customFormat="1" x14ac:dyDescent="0.2">
      <c r="B157"/>
      <c r="C157"/>
      <c r="D157" s="48"/>
      <c r="E157"/>
      <c r="F157"/>
      <c r="G157" s="43"/>
      <c r="H157" s="44"/>
      <c r="I157" s="29"/>
    </row>
    <row r="158" spans="1:9" x14ac:dyDescent="0.2">
      <c r="A158" s="2" t="s">
        <v>383</v>
      </c>
      <c r="D158" s="48">
        <v>0</v>
      </c>
      <c r="G158" s="43">
        <v>0</v>
      </c>
      <c r="I158" s="29">
        <v>0</v>
      </c>
    </row>
    <row r="159" spans="1:9" x14ac:dyDescent="0.2">
      <c r="A159" s="2"/>
      <c r="D159" s="48"/>
      <c r="G159" s="43"/>
    </row>
    <row r="160" spans="1:9" x14ac:dyDescent="0.2">
      <c r="A160" s="28" t="s">
        <v>384</v>
      </c>
      <c r="B160" t="s">
        <v>250</v>
      </c>
      <c r="C160" t="s">
        <v>385</v>
      </c>
      <c r="D160">
        <v>1</v>
      </c>
      <c r="E160">
        <v>93207</v>
      </c>
      <c r="F160">
        <v>50</v>
      </c>
      <c r="G160" s="8">
        <v>1</v>
      </c>
    </row>
    <row r="161" spans="1:9" x14ac:dyDescent="0.2">
      <c r="A161" s="28" t="s">
        <v>384</v>
      </c>
      <c r="B161" t="s">
        <v>386</v>
      </c>
      <c r="C161" t="s">
        <v>387</v>
      </c>
      <c r="D161">
        <v>1</v>
      </c>
      <c r="F161" s="44" t="s">
        <v>388</v>
      </c>
      <c r="G161" s="8">
        <v>1</v>
      </c>
    </row>
    <row r="162" spans="1:9" x14ac:dyDescent="0.2">
      <c r="A162" t="s">
        <v>384</v>
      </c>
      <c r="B162" t="s">
        <v>389</v>
      </c>
      <c r="C162" t="s">
        <v>390</v>
      </c>
      <c r="D162">
        <v>1</v>
      </c>
      <c r="E162">
        <v>96103</v>
      </c>
      <c r="F162">
        <v>966</v>
      </c>
      <c r="G162" s="8">
        <v>1</v>
      </c>
    </row>
    <row r="163" spans="1:9" x14ac:dyDescent="0.2">
      <c r="A163" s="28" t="s">
        <v>384</v>
      </c>
      <c r="B163" t="s">
        <v>391</v>
      </c>
      <c r="C163" t="s">
        <v>392</v>
      </c>
      <c r="D163">
        <v>1</v>
      </c>
      <c r="E163">
        <v>76375</v>
      </c>
      <c r="F163">
        <v>1110</v>
      </c>
      <c r="G163" s="8">
        <v>1</v>
      </c>
    </row>
    <row r="164" spans="1:9" x14ac:dyDescent="0.2">
      <c r="A164" t="s">
        <v>384</v>
      </c>
      <c r="B164" t="s">
        <v>393</v>
      </c>
      <c r="C164" t="s">
        <v>394</v>
      </c>
      <c r="D164">
        <v>1</v>
      </c>
      <c r="E164">
        <v>88205</v>
      </c>
      <c r="F164">
        <v>1474</v>
      </c>
      <c r="G164" s="8">
        <v>1</v>
      </c>
    </row>
    <row r="165" spans="1:9" s="27" customFormat="1" x14ac:dyDescent="0.2">
      <c r="A165" s="28" t="s">
        <v>384</v>
      </c>
      <c r="B165" t="s">
        <v>395</v>
      </c>
      <c r="C165" t="s">
        <v>396</v>
      </c>
      <c r="D165">
        <v>1</v>
      </c>
      <c r="E165">
        <v>80093</v>
      </c>
      <c r="F165">
        <v>3218</v>
      </c>
      <c r="G165" s="8">
        <v>1</v>
      </c>
      <c r="H165"/>
      <c r="I165" s="29"/>
    </row>
    <row r="166" spans="1:9" s="87" customFormat="1" x14ac:dyDescent="0.2">
      <c r="A166" t="s">
        <v>384</v>
      </c>
      <c r="B166" t="s">
        <v>397</v>
      </c>
      <c r="C166" t="s">
        <v>398</v>
      </c>
      <c r="D166">
        <v>1</v>
      </c>
      <c r="E166">
        <v>100685</v>
      </c>
      <c r="F166">
        <v>14048</v>
      </c>
      <c r="G166" s="8">
        <v>1</v>
      </c>
      <c r="H166"/>
      <c r="I166" s="29"/>
    </row>
    <row r="167" spans="1:9" x14ac:dyDescent="0.2">
      <c r="A167" s="28" t="s">
        <v>384</v>
      </c>
      <c r="B167" t="s">
        <v>399</v>
      </c>
      <c r="C167" t="s">
        <v>400</v>
      </c>
      <c r="D167">
        <v>1</v>
      </c>
      <c r="E167">
        <v>79633</v>
      </c>
      <c r="F167">
        <v>3282</v>
      </c>
      <c r="G167" s="8">
        <v>2</v>
      </c>
    </row>
    <row r="168" spans="1:9" x14ac:dyDescent="0.2">
      <c r="A168" s="28" t="s">
        <v>384</v>
      </c>
      <c r="B168" t="s">
        <v>401</v>
      </c>
      <c r="C168" t="s">
        <v>402</v>
      </c>
      <c r="D168">
        <v>1</v>
      </c>
      <c r="E168">
        <v>80051</v>
      </c>
      <c r="F168">
        <v>3492</v>
      </c>
      <c r="G168" s="8">
        <v>1</v>
      </c>
    </row>
    <row r="169" spans="1:9" x14ac:dyDescent="0.2">
      <c r="A169" s="28" t="s">
        <v>384</v>
      </c>
      <c r="B169" t="s">
        <v>403</v>
      </c>
      <c r="C169" t="s">
        <v>404</v>
      </c>
      <c r="D169">
        <v>1</v>
      </c>
      <c r="E169">
        <v>80183</v>
      </c>
      <c r="F169">
        <v>3784</v>
      </c>
      <c r="G169" s="8">
        <v>1</v>
      </c>
    </row>
    <row r="170" spans="1:9" x14ac:dyDescent="0.2">
      <c r="A170" s="28" t="s">
        <v>384</v>
      </c>
      <c r="B170" t="s">
        <v>405</v>
      </c>
      <c r="C170" t="s">
        <v>406</v>
      </c>
      <c r="D170">
        <v>1</v>
      </c>
      <c r="E170">
        <v>91483</v>
      </c>
      <c r="F170">
        <v>3790</v>
      </c>
      <c r="G170" s="8">
        <v>1</v>
      </c>
    </row>
    <row r="171" spans="1:9" x14ac:dyDescent="0.2">
      <c r="A171" t="s">
        <v>384</v>
      </c>
      <c r="B171" t="s">
        <v>407</v>
      </c>
      <c r="C171" t="s">
        <v>408</v>
      </c>
      <c r="D171">
        <v>1</v>
      </c>
      <c r="F171" t="s">
        <v>409</v>
      </c>
      <c r="G171" s="8">
        <v>1</v>
      </c>
    </row>
    <row r="172" spans="1:9" s="2" customFormat="1" x14ac:dyDescent="0.2">
      <c r="A172" s="28" t="s">
        <v>384</v>
      </c>
      <c r="B172" t="s">
        <v>410</v>
      </c>
      <c r="C172" t="s">
        <v>411</v>
      </c>
      <c r="D172">
        <v>1</v>
      </c>
      <c r="E172">
        <v>76389</v>
      </c>
      <c r="F172">
        <v>5430</v>
      </c>
      <c r="G172" s="8">
        <v>1</v>
      </c>
      <c r="H172"/>
      <c r="I172" s="29"/>
    </row>
    <row r="173" spans="1:9" x14ac:dyDescent="0.2">
      <c r="A173" s="28" t="s">
        <v>384</v>
      </c>
      <c r="B173" s="28" t="s">
        <v>412</v>
      </c>
      <c r="C173" t="s">
        <v>413</v>
      </c>
      <c r="D173" s="28">
        <v>1</v>
      </c>
      <c r="F173" s="68" t="s">
        <v>414</v>
      </c>
      <c r="G173" s="53">
        <v>1</v>
      </c>
    </row>
    <row r="174" spans="1:9" x14ac:dyDescent="0.2">
      <c r="A174" s="28" t="s">
        <v>384</v>
      </c>
      <c r="B174" t="s">
        <v>415</v>
      </c>
      <c r="C174" t="s">
        <v>416</v>
      </c>
      <c r="D174">
        <v>1</v>
      </c>
      <c r="E174">
        <v>93389</v>
      </c>
      <c r="F174">
        <v>7008</v>
      </c>
      <c r="G174" s="8">
        <v>1</v>
      </c>
    </row>
    <row r="175" spans="1:9" x14ac:dyDescent="0.2">
      <c r="A175" s="28" t="s">
        <v>384</v>
      </c>
      <c r="B175" t="s">
        <v>417</v>
      </c>
      <c r="C175" t="s">
        <v>418</v>
      </c>
      <c r="D175">
        <v>1</v>
      </c>
      <c r="F175" s="44" t="s">
        <v>419</v>
      </c>
      <c r="G175" s="8">
        <v>1</v>
      </c>
    </row>
    <row r="176" spans="1:9" x14ac:dyDescent="0.2">
      <c r="A176" s="28" t="s">
        <v>384</v>
      </c>
      <c r="B176" t="s">
        <v>420</v>
      </c>
      <c r="C176" t="s">
        <v>421</v>
      </c>
      <c r="D176">
        <v>1</v>
      </c>
      <c r="E176">
        <v>80489</v>
      </c>
      <c r="F176">
        <v>7574</v>
      </c>
      <c r="G176" s="8">
        <v>1</v>
      </c>
      <c r="H176" s="89"/>
      <c r="I176" s="91"/>
    </row>
    <row r="178" spans="1:9" x14ac:dyDescent="0.2">
      <c r="A178" s="28" t="s">
        <v>384</v>
      </c>
      <c r="B178" t="s">
        <v>422</v>
      </c>
      <c r="C178" t="s">
        <v>423</v>
      </c>
      <c r="D178">
        <v>1</v>
      </c>
      <c r="E178">
        <v>89853</v>
      </c>
      <c r="F178">
        <v>9388</v>
      </c>
      <c r="G178" s="8">
        <v>1</v>
      </c>
      <c r="H178" s="87"/>
      <c r="I178" s="88"/>
    </row>
    <row r="179" spans="1:9" s="27" customFormat="1" x14ac:dyDescent="0.2">
      <c r="A179" s="28" t="s">
        <v>384</v>
      </c>
      <c r="B179" t="s">
        <v>424</v>
      </c>
      <c r="C179" t="s">
        <v>425</v>
      </c>
      <c r="D179">
        <v>1</v>
      </c>
      <c r="E179">
        <v>89851</v>
      </c>
      <c r="F179">
        <v>7594</v>
      </c>
      <c r="G179" s="8">
        <v>1</v>
      </c>
      <c r="H179"/>
      <c r="I179" s="29"/>
    </row>
    <row r="180" spans="1:9" x14ac:dyDescent="0.2">
      <c r="A180" s="28" t="s">
        <v>384</v>
      </c>
      <c r="B180" s="28" t="s">
        <v>426</v>
      </c>
      <c r="C180" s="28" t="s">
        <v>427</v>
      </c>
      <c r="D180" s="28">
        <v>1</v>
      </c>
      <c r="E180" s="28">
        <v>101687</v>
      </c>
      <c r="F180" s="28">
        <v>934</v>
      </c>
      <c r="G180" s="53">
        <v>1</v>
      </c>
    </row>
    <row r="181" spans="1:9" x14ac:dyDescent="0.2">
      <c r="A181" s="28" t="s">
        <v>384</v>
      </c>
      <c r="B181" s="28" t="s">
        <v>428</v>
      </c>
      <c r="C181" s="28" t="s">
        <v>429</v>
      </c>
      <c r="D181" s="28">
        <v>1</v>
      </c>
      <c r="E181" s="28"/>
      <c r="F181" s="28" t="s">
        <v>430</v>
      </c>
      <c r="G181" s="53">
        <v>4</v>
      </c>
    </row>
    <row r="182" spans="1:9" s="89" customFormat="1" ht="16.5" customHeight="1" x14ac:dyDescent="0.15">
      <c r="A182" t="s">
        <v>384</v>
      </c>
      <c r="B182" t="s">
        <v>431</v>
      </c>
      <c r="C182" t="s">
        <v>432</v>
      </c>
      <c r="D182">
        <v>1</v>
      </c>
      <c r="E182">
        <v>84273</v>
      </c>
      <c r="F182">
        <v>11594</v>
      </c>
      <c r="G182" s="8">
        <v>1</v>
      </c>
    </row>
    <row r="183" spans="1:9" s="89" customFormat="1" x14ac:dyDescent="0.2">
      <c r="A183" s="28" t="s">
        <v>384</v>
      </c>
      <c r="B183" s="28" t="s">
        <v>433</v>
      </c>
      <c r="C183" s="28" t="s">
        <v>434</v>
      </c>
      <c r="D183">
        <v>1</v>
      </c>
      <c r="E183"/>
      <c r="F183" s="68" t="s">
        <v>435</v>
      </c>
      <c r="G183" s="8">
        <v>1</v>
      </c>
      <c r="H183"/>
      <c r="I183" s="29"/>
    </row>
    <row r="184" spans="1:9" s="27" customFormat="1" x14ac:dyDescent="0.2">
      <c r="A184" s="95" t="s">
        <v>384</v>
      </c>
      <c r="B184" s="95" t="s">
        <v>436</v>
      </c>
      <c r="C184" s="95" t="s">
        <v>437</v>
      </c>
      <c r="D184" s="95">
        <v>1</v>
      </c>
      <c r="E184" s="96"/>
      <c r="F184" s="95">
        <v>9830</v>
      </c>
      <c r="G184" s="90">
        <v>1</v>
      </c>
      <c r="H184"/>
      <c r="I184" s="29"/>
    </row>
    <row r="185" spans="1:9" x14ac:dyDescent="0.2">
      <c r="A185" s="95" t="s">
        <v>384</v>
      </c>
      <c r="B185" s="95" t="s">
        <v>438</v>
      </c>
      <c r="C185" s="95" t="s">
        <v>439</v>
      </c>
      <c r="D185" s="95">
        <v>1</v>
      </c>
      <c r="E185" s="96"/>
      <c r="F185" s="95">
        <v>9824</v>
      </c>
      <c r="G185" s="90">
        <v>1</v>
      </c>
    </row>
    <row r="186" spans="1:9" x14ac:dyDescent="0.2">
      <c r="A186" s="28" t="s">
        <v>384</v>
      </c>
      <c r="B186" t="s">
        <v>440</v>
      </c>
      <c r="C186" t="s">
        <v>441</v>
      </c>
      <c r="D186">
        <v>1</v>
      </c>
      <c r="F186" t="s">
        <v>442</v>
      </c>
      <c r="G186" s="8">
        <v>1</v>
      </c>
    </row>
    <row r="187" spans="1:9" s="27" customFormat="1" x14ac:dyDescent="0.2">
      <c r="A187" s="28" t="s">
        <v>384</v>
      </c>
      <c r="B187" t="s">
        <v>443</v>
      </c>
      <c r="C187" t="s">
        <v>444</v>
      </c>
      <c r="D187">
        <v>1</v>
      </c>
      <c r="E187">
        <v>97923</v>
      </c>
      <c r="F187">
        <v>18968</v>
      </c>
      <c r="G187" s="8">
        <v>1</v>
      </c>
      <c r="H187" s="87"/>
      <c r="I187" s="88"/>
    </row>
    <row r="188" spans="1:9" s="55" customFormat="1" x14ac:dyDescent="0.2">
      <c r="A188" s="106" t="s">
        <v>445</v>
      </c>
      <c r="B188" s="107"/>
      <c r="C188" s="107"/>
      <c r="D188" s="108">
        <f>SUM(D160:D187)</f>
        <v>27</v>
      </c>
      <c r="E188" s="107"/>
      <c r="F188" s="107"/>
      <c r="G188" s="109">
        <f>SUM(G160:G187)</f>
        <v>31</v>
      </c>
      <c r="H188" s="110">
        <v>2</v>
      </c>
      <c r="I188" s="111">
        <f>+H188+G188</f>
        <v>33</v>
      </c>
    </row>
    <row r="189" spans="1:9" x14ac:dyDescent="0.2">
      <c r="A189" s="2"/>
      <c r="D189" s="48"/>
      <c r="G189" s="43"/>
      <c r="H189" s="57"/>
    </row>
    <row r="190" spans="1:9" x14ac:dyDescent="0.2">
      <c r="A190" s="28" t="s">
        <v>446</v>
      </c>
      <c r="B190" t="s">
        <v>447</v>
      </c>
      <c r="C190" t="s">
        <v>448</v>
      </c>
      <c r="D190">
        <v>1</v>
      </c>
      <c r="E190">
        <v>86593</v>
      </c>
      <c r="F190">
        <v>946</v>
      </c>
      <c r="G190" s="8">
        <v>1</v>
      </c>
    </row>
    <row r="191" spans="1:9" x14ac:dyDescent="0.2">
      <c r="A191" s="28" t="s">
        <v>446</v>
      </c>
      <c r="B191" s="28" t="s">
        <v>449</v>
      </c>
      <c r="C191" s="28" t="s">
        <v>450</v>
      </c>
      <c r="D191">
        <v>1</v>
      </c>
      <c r="F191" t="s">
        <v>451</v>
      </c>
      <c r="G191" s="8">
        <v>1</v>
      </c>
    </row>
    <row r="192" spans="1:9" s="27" customFormat="1" x14ac:dyDescent="0.2">
      <c r="A192" s="28" t="s">
        <v>446</v>
      </c>
      <c r="B192" t="s">
        <v>452</v>
      </c>
      <c r="C192" t="s">
        <v>453</v>
      </c>
      <c r="D192">
        <v>1</v>
      </c>
      <c r="E192"/>
      <c r="F192" t="s">
        <v>454</v>
      </c>
      <c r="G192" s="8">
        <v>1</v>
      </c>
      <c r="H192"/>
      <c r="I192" s="29"/>
    </row>
    <row r="193" spans="1:9" x14ac:dyDescent="0.2">
      <c r="A193" s="95" t="s">
        <v>446</v>
      </c>
      <c r="B193" s="95" t="s">
        <v>436</v>
      </c>
      <c r="C193" s="95" t="s">
        <v>437</v>
      </c>
      <c r="D193" s="95">
        <v>1</v>
      </c>
      <c r="E193" s="96"/>
      <c r="F193" s="95">
        <v>9830</v>
      </c>
      <c r="G193" s="90">
        <v>1</v>
      </c>
    </row>
    <row r="194" spans="1:9" x14ac:dyDescent="0.2">
      <c r="A194" s="28" t="s">
        <v>446</v>
      </c>
      <c r="B194" t="s">
        <v>455</v>
      </c>
      <c r="C194" t="s">
        <v>456</v>
      </c>
      <c r="D194">
        <v>1</v>
      </c>
      <c r="E194">
        <v>89873</v>
      </c>
      <c r="F194">
        <v>1102</v>
      </c>
      <c r="G194" s="8">
        <v>1</v>
      </c>
    </row>
    <row r="195" spans="1:9" x14ac:dyDescent="0.2">
      <c r="A195" s="28" t="s">
        <v>446</v>
      </c>
      <c r="B195" t="s">
        <v>457</v>
      </c>
      <c r="C195" t="s">
        <v>458</v>
      </c>
      <c r="D195">
        <v>1</v>
      </c>
      <c r="E195">
        <v>76355</v>
      </c>
      <c r="F195">
        <v>1104</v>
      </c>
      <c r="G195" s="8">
        <v>1</v>
      </c>
    </row>
    <row r="196" spans="1:9" x14ac:dyDescent="0.2">
      <c r="A196" s="28" t="s">
        <v>446</v>
      </c>
      <c r="B196" s="28" t="s">
        <v>459</v>
      </c>
      <c r="C196" t="s">
        <v>460</v>
      </c>
      <c r="D196" s="28">
        <v>1</v>
      </c>
      <c r="E196">
        <v>79793</v>
      </c>
      <c r="F196">
        <v>926</v>
      </c>
      <c r="G196" s="49">
        <v>1</v>
      </c>
      <c r="H196" s="2"/>
    </row>
    <row r="197" spans="1:9" x14ac:dyDescent="0.2">
      <c r="A197" s="28" t="s">
        <v>446</v>
      </c>
      <c r="B197" t="s">
        <v>461</v>
      </c>
      <c r="C197" t="s">
        <v>462</v>
      </c>
      <c r="D197">
        <v>1</v>
      </c>
      <c r="E197">
        <v>79929</v>
      </c>
      <c r="F197">
        <v>1486</v>
      </c>
      <c r="G197" s="8">
        <v>1</v>
      </c>
    </row>
    <row r="198" spans="1:9" x14ac:dyDescent="0.2">
      <c r="A198" s="28" t="s">
        <v>446</v>
      </c>
      <c r="B198" t="s">
        <v>463</v>
      </c>
      <c r="C198" s="28" t="s">
        <v>464</v>
      </c>
      <c r="D198">
        <v>1</v>
      </c>
      <c r="F198" s="44" t="s">
        <v>465</v>
      </c>
      <c r="G198" s="8">
        <v>1</v>
      </c>
    </row>
    <row r="199" spans="1:9" s="89" customFormat="1" x14ac:dyDescent="0.2">
      <c r="A199" s="28"/>
      <c r="B199"/>
      <c r="C199"/>
      <c r="D199" s="28"/>
      <c r="E199"/>
      <c r="F199" s="44"/>
      <c r="G199" s="49"/>
      <c r="H199"/>
      <c r="I199" s="29"/>
    </row>
    <row r="200" spans="1:9" hidden="1" x14ac:dyDescent="0.2">
      <c r="A200" s="28" t="s">
        <v>446</v>
      </c>
      <c r="B200" t="s">
        <v>466</v>
      </c>
      <c r="C200" t="s">
        <v>467</v>
      </c>
      <c r="D200">
        <v>1</v>
      </c>
      <c r="F200" s="44" t="s">
        <v>468</v>
      </c>
      <c r="G200" s="8">
        <v>1</v>
      </c>
    </row>
    <row r="201" spans="1:9" x14ac:dyDescent="0.2">
      <c r="A201" s="28" t="s">
        <v>446</v>
      </c>
      <c r="B201" t="s">
        <v>469</v>
      </c>
      <c r="C201" t="s">
        <v>470</v>
      </c>
      <c r="D201">
        <v>1</v>
      </c>
      <c r="E201">
        <v>77387</v>
      </c>
      <c r="F201">
        <v>1730</v>
      </c>
      <c r="G201" s="8">
        <v>1</v>
      </c>
    </row>
    <row r="202" spans="1:9" x14ac:dyDescent="0.2">
      <c r="A202" s="28" t="s">
        <v>446</v>
      </c>
      <c r="B202" s="28" t="s">
        <v>471</v>
      </c>
      <c r="C202" s="28" t="s">
        <v>472</v>
      </c>
      <c r="D202">
        <v>1</v>
      </c>
      <c r="E202" s="28"/>
      <c r="F202" s="68" t="s">
        <v>473</v>
      </c>
      <c r="G202" s="53">
        <v>1</v>
      </c>
    </row>
    <row r="203" spans="1:9" x14ac:dyDescent="0.2">
      <c r="A203" s="28" t="s">
        <v>446</v>
      </c>
      <c r="B203" s="28" t="s">
        <v>474</v>
      </c>
      <c r="C203" s="28" t="s">
        <v>475</v>
      </c>
      <c r="D203" s="28">
        <v>1</v>
      </c>
      <c r="E203" s="28"/>
      <c r="F203" s="28" t="s">
        <v>476</v>
      </c>
      <c r="G203" s="53">
        <v>2</v>
      </c>
    </row>
    <row r="204" spans="1:9" x14ac:dyDescent="0.2">
      <c r="A204" s="28" t="s">
        <v>446</v>
      </c>
      <c r="B204" t="s">
        <v>477</v>
      </c>
      <c r="C204" t="s">
        <v>478</v>
      </c>
      <c r="D204">
        <v>1</v>
      </c>
      <c r="E204">
        <v>77331</v>
      </c>
      <c r="F204">
        <v>1932</v>
      </c>
      <c r="G204" s="8">
        <v>1</v>
      </c>
    </row>
    <row r="205" spans="1:9" x14ac:dyDescent="0.2">
      <c r="A205" s="28" t="s">
        <v>446</v>
      </c>
      <c r="B205" t="s">
        <v>479</v>
      </c>
      <c r="C205" t="s">
        <v>480</v>
      </c>
      <c r="D205">
        <v>1</v>
      </c>
      <c r="E205">
        <v>79643</v>
      </c>
      <c r="F205" s="44" t="s">
        <v>481</v>
      </c>
      <c r="G205" s="8">
        <v>1</v>
      </c>
    </row>
    <row r="206" spans="1:9" x14ac:dyDescent="0.2">
      <c r="A206" s="28" t="s">
        <v>446</v>
      </c>
      <c r="B206" s="28" t="s">
        <v>482</v>
      </c>
      <c r="C206" s="28" t="s">
        <v>483</v>
      </c>
      <c r="D206">
        <v>1</v>
      </c>
      <c r="F206" s="68" t="s">
        <v>484</v>
      </c>
      <c r="G206" s="8">
        <v>1</v>
      </c>
    </row>
    <row r="207" spans="1:9" x14ac:dyDescent="0.2">
      <c r="A207" s="28" t="s">
        <v>446</v>
      </c>
      <c r="B207" s="28" t="s">
        <v>485</v>
      </c>
      <c r="C207" s="28" t="s">
        <v>486</v>
      </c>
      <c r="D207">
        <v>1</v>
      </c>
      <c r="E207">
        <v>102309</v>
      </c>
      <c r="F207">
        <v>20722</v>
      </c>
      <c r="G207" s="8">
        <v>2</v>
      </c>
    </row>
    <row r="208" spans="1:9" x14ac:dyDescent="0.2">
      <c r="A208" s="28" t="s">
        <v>446</v>
      </c>
      <c r="B208" t="s">
        <v>487</v>
      </c>
      <c r="C208" t="s">
        <v>488</v>
      </c>
      <c r="D208">
        <v>1</v>
      </c>
      <c r="F208" s="44" t="s">
        <v>489</v>
      </c>
      <c r="G208" s="8">
        <v>1</v>
      </c>
    </row>
    <row r="209" spans="1:9" x14ac:dyDescent="0.2">
      <c r="A209" s="28" t="s">
        <v>446</v>
      </c>
      <c r="B209" s="28" t="s">
        <v>490</v>
      </c>
      <c r="C209" s="28" t="s">
        <v>491</v>
      </c>
      <c r="D209">
        <v>1</v>
      </c>
      <c r="E209">
        <v>102069</v>
      </c>
      <c r="F209">
        <v>2042</v>
      </c>
      <c r="G209" s="8">
        <v>1</v>
      </c>
    </row>
    <row r="210" spans="1:9" x14ac:dyDescent="0.2">
      <c r="A210" t="s">
        <v>446</v>
      </c>
      <c r="B210" t="s">
        <v>492</v>
      </c>
      <c r="C210" t="s">
        <v>493</v>
      </c>
      <c r="D210">
        <v>1</v>
      </c>
      <c r="E210">
        <v>79851</v>
      </c>
      <c r="F210">
        <v>2148</v>
      </c>
      <c r="G210" s="8">
        <v>1</v>
      </c>
    </row>
    <row r="211" spans="1:9" x14ac:dyDescent="0.2">
      <c r="A211" s="28" t="s">
        <v>446</v>
      </c>
      <c r="B211" t="s">
        <v>494</v>
      </c>
      <c r="C211" t="s">
        <v>495</v>
      </c>
      <c r="D211">
        <v>1</v>
      </c>
      <c r="E211">
        <v>79573</v>
      </c>
      <c r="F211">
        <v>3646</v>
      </c>
      <c r="G211" s="8">
        <v>1</v>
      </c>
    </row>
    <row r="212" spans="1:9" x14ac:dyDescent="0.2">
      <c r="A212" s="28" t="s">
        <v>446</v>
      </c>
      <c r="B212" t="s">
        <v>496</v>
      </c>
      <c r="C212" t="s">
        <v>497</v>
      </c>
      <c r="D212">
        <v>1</v>
      </c>
      <c r="E212">
        <v>73515</v>
      </c>
      <c r="F212">
        <v>3670</v>
      </c>
      <c r="G212" s="8">
        <v>1</v>
      </c>
    </row>
    <row r="213" spans="1:9" x14ac:dyDescent="0.2">
      <c r="A213" s="28" t="s">
        <v>446</v>
      </c>
      <c r="B213" t="s">
        <v>498</v>
      </c>
      <c r="C213" t="s">
        <v>499</v>
      </c>
      <c r="D213">
        <v>1</v>
      </c>
      <c r="E213">
        <v>80167</v>
      </c>
      <c r="F213">
        <v>4130</v>
      </c>
      <c r="G213" s="8">
        <v>1</v>
      </c>
    </row>
    <row r="214" spans="1:9" x14ac:dyDescent="0.2">
      <c r="A214" s="28" t="s">
        <v>446</v>
      </c>
      <c r="B214" t="s">
        <v>500</v>
      </c>
      <c r="C214" t="s">
        <v>501</v>
      </c>
      <c r="D214">
        <v>1</v>
      </c>
      <c r="E214">
        <v>74675</v>
      </c>
      <c r="F214">
        <v>4992</v>
      </c>
      <c r="G214" s="8">
        <v>1</v>
      </c>
    </row>
    <row r="215" spans="1:9" x14ac:dyDescent="0.2">
      <c r="A215" s="28" t="s">
        <v>446</v>
      </c>
      <c r="B215" t="s">
        <v>502</v>
      </c>
      <c r="C215" t="s">
        <v>503</v>
      </c>
      <c r="D215">
        <v>1</v>
      </c>
      <c r="E215">
        <v>76383</v>
      </c>
      <c r="F215">
        <v>5462</v>
      </c>
      <c r="G215" s="8">
        <v>1</v>
      </c>
    </row>
    <row r="216" spans="1:9" x14ac:dyDescent="0.2">
      <c r="A216" s="28" t="s">
        <v>446</v>
      </c>
      <c r="B216" t="s">
        <v>504</v>
      </c>
      <c r="C216" t="s">
        <v>505</v>
      </c>
      <c r="D216">
        <v>1</v>
      </c>
      <c r="E216">
        <v>79201</v>
      </c>
      <c r="F216">
        <v>7230</v>
      </c>
      <c r="G216" s="8">
        <v>1</v>
      </c>
      <c r="H216" s="87"/>
      <c r="I216" s="88"/>
    </row>
    <row r="217" spans="1:9" x14ac:dyDescent="0.2">
      <c r="A217" s="28" t="s">
        <v>446</v>
      </c>
      <c r="B217" s="28" t="s">
        <v>506</v>
      </c>
      <c r="C217" s="28" t="s">
        <v>507</v>
      </c>
      <c r="D217">
        <v>1</v>
      </c>
      <c r="E217">
        <v>101457</v>
      </c>
      <c r="F217">
        <v>2114</v>
      </c>
      <c r="G217" s="8">
        <v>1</v>
      </c>
    </row>
    <row r="218" spans="1:9" x14ac:dyDescent="0.2">
      <c r="A218" s="28" t="s">
        <v>446</v>
      </c>
      <c r="B218" s="28" t="s">
        <v>508</v>
      </c>
      <c r="C218" s="28" t="s">
        <v>509</v>
      </c>
      <c r="D218">
        <v>1</v>
      </c>
      <c r="E218">
        <v>75373</v>
      </c>
      <c r="F218" s="44" t="s">
        <v>510</v>
      </c>
      <c r="G218" s="8">
        <v>1</v>
      </c>
    </row>
    <row r="219" spans="1:9" x14ac:dyDescent="0.2">
      <c r="A219" t="s">
        <v>446</v>
      </c>
      <c r="B219" t="s">
        <v>466</v>
      </c>
      <c r="C219" t="s">
        <v>511</v>
      </c>
      <c r="D219">
        <v>1</v>
      </c>
      <c r="E219">
        <v>91591</v>
      </c>
      <c r="F219">
        <v>2200</v>
      </c>
      <c r="G219" s="8">
        <v>1</v>
      </c>
    </row>
    <row r="220" spans="1:9" x14ac:dyDescent="0.2">
      <c r="A220" s="28" t="s">
        <v>446</v>
      </c>
      <c r="B220" t="s">
        <v>504</v>
      </c>
      <c r="C220" t="s">
        <v>512</v>
      </c>
      <c r="D220">
        <v>1</v>
      </c>
      <c r="E220">
        <v>79203</v>
      </c>
      <c r="F220">
        <v>9538</v>
      </c>
      <c r="G220" s="8">
        <v>1</v>
      </c>
    </row>
    <row r="221" spans="1:9" x14ac:dyDescent="0.2">
      <c r="A221" s="28" t="s">
        <v>446</v>
      </c>
      <c r="B221" s="28" t="s">
        <v>513</v>
      </c>
      <c r="C221" s="28" t="s">
        <v>514</v>
      </c>
      <c r="D221">
        <v>1</v>
      </c>
      <c r="F221" s="68" t="s">
        <v>515</v>
      </c>
      <c r="G221" s="8">
        <v>1</v>
      </c>
      <c r="H221" s="55"/>
      <c r="I221" s="64"/>
    </row>
    <row r="222" spans="1:9" x14ac:dyDescent="0.2">
      <c r="A222" s="28" t="s">
        <v>446</v>
      </c>
      <c r="B222" s="28" t="s">
        <v>492</v>
      </c>
      <c r="C222" t="s">
        <v>516</v>
      </c>
      <c r="D222">
        <v>1</v>
      </c>
      <c r="E222">
        <v>80975</v>
      </c>
      <c r="F222">
        <v>9932</v>
      </c>
      <c r="G222" s="8">
        <v>2</v>
      </c>
      <c r="H222" s="55"/>
      <c r="I222" s="64"/>
    </row>
    <row r="223" spans="1:9" s="87" customFormat="1" x14ac:dyDescent="0.2">
      <c r="A223" s="28" t="s">
        <v>446</v>
      </c>
      <c r="B223" t="s">
        <v>492</v>
      </c>
      <c r="C223" t="s">
        <v>517</v>
      </c>
      <c r="D223">
        <v>1</v>
      </c>
      <c r="E223">
        <v>80977</v>
      </c>
      <c r="F223">
        <v>9934</v>
      </c>
      <c r="G223" s="8">
        <v>1</v>
      </c>
      <c r="H223"/>
      <c r="I223" s="29"/>
    </row>
    <row r="224" spans="1:9" x14ac:dyDescent="0.2">
      <c r="A224" t="s">
        <v>446</v>
      </c>
      <c r="B224" t="s">
        <v>518</v>
      </c>
      <c r="C224" t="s">
        <v>519</v>
      </c>
      <c r="D224" s="28">
        <v>1</v>
      </c>
      <c r="F224" s="44" t="s">
        <v>520</v>
      </c>
      <c r="G224" s="8">
        <v>1</v>
      </c>
      <c r="H224" s="28"/>
    </row>
    <row r="225" spans="1:9" x14ac:dyDescent="0.2">
      <c r="A225" s="28" t="s">
        <v>446</v>
      </c>
      <c r="B225" s="28" t="s">
        <v>521</v>
      </c>
      <c r="C225" s="28" t="s">
        <v>522</v>
      </c>
      <c r="D225" s="28">
        <v>1</v>
      </c>
      <c r="E225" s="28">
        <v>99707</v>
      </c>
      <c r="F225" s="28">
        <v>16556</v>
      </c>
      <c r="G225" s="53">
        <v>1</v>
      </c>
    </row>
    <row r="226" spans="1:9" x14ac:dyDescent="0.2">
      <c r="A226" s="28" t="s">
        <v>446</v>
      </c>
      <c r="B226" t="s">
        <v>523</v>
      </c>
      <c r="C226" t="s">
        <v>524</v>
      </c>
      <c r="D226">
        <v>1</v>
      </c>
      <c r="E226">
        <v>95567</v>
      </c>
      <c r="F226">
        <v>18150</v>
      </c>
      <c r="G226" s="8">
        <v>1</v>
      </c>
    </row>
    <row r="227" spans="1:9" x14ac:dyDescent="0.2">
      <c r="A227" s="58" t="s">
        <v>446</v>
      </c>
      <c r="B227" s="55" t="s">
        <v>525</v>
      </c>
      <c r="C227" s="55" t="s">
        <v>526</v>
      </c>
      <c r="D227" s="55">
        <v>1</v>
      </c>
      <c r="E227" s="55">
        <v>101257</v>
      </c>
      <c r="F227" s="55">
        <v>18284</v>
      </c>
      <c r="G227" s="63">
        <v>4</v>
      </c>
    </row>
    <row r="228" spans="1:9" x14ac:dyDescent="0.2">
      <c r="A228" s="28" t="s">
        <v>446</v>
      </c>
      <c r="B228" t="s">
        <v>527</v>
      </c>
      <c r="C228" t="s">
        <v>528</v>
      </c>
      <c r="D228">
        <v>1</v>
      </c>
      <c r="F228" s="68" t="s">
        <v>529</v>
      </c>
      <c r="G228" s="8">
        <v>2</v>
      </c>
    </row>
    <row r="229" spans="1:9" x14ac:dyDescent="0.2">
      <c r="A229" s="28" t="s">
        <v>446</v>
      </c>
      <c r="B229" t="s">
        <v>530</v>
      </c>
      <c r="C229" t="s">
        <v>531</v>
      </c>
      <c r="D229">
        <v>1</v>
      </c>
      <c r="E229">
        <v>98189</v>
      </c>
      <c r="F229">
        <v>18942</v>
      </c>
      <c r="G229" s="8">
        <v>6</v>
      </c>
    </row>
    <row r="230" spans="1:9" ht="15" customHeight="1" x14ac:dyDescent="0.2">
      <c r="A230" s="28" t="s">
        <v>446</v>
      </c>
      <c r="B230" t="s">
        <v>532</v>
      </c>
      <c r="C230" t="s">
        <v>533</v>
      </c>
      <c r="D230">
        <v>1</v>
      </c>
      <c r="F230">
        <v>100156</v>
      </c>
      <c r="G230" s="8">
        <v>1</v>
      </c>
      <c r="H230" s="89"/>
      <c r="I230" s="91"/>
    </row>
    <row r="231" spans="1:9" ht="15" customHeight="1" x14ac:dyDescent="0.2">
      <c r="A231" s="28" t="s">
        <v>446</v>
      </c>
      <c r="B231" s="28" t="s">
        <v>534</v>
      </c>
      <c r="C231" s="28" t="s">
        <v>535</v>
      </c>
      <c r="D231" s="28">
        <v>1</v>
      </c>
      <c r="F231" s="68" t="s">
        <v>536</v>
      </c>
      <c r="G231" s="8">
        <v>1</v>
      </c>
    </row>
    <row r="232" spans="1:9" x14ac:dyDescent="0.2">
      <c r="A232" s="106" t="s">
        <v>537</v>
      </c>
      <c r="B232" s="107"/>
      <c r="C232" s="107"/>
      <c r="D232" s="108">
        <f>SUM(D190:D231)</f>
        <v>41</v>
      </c>
      <c r="E232" s="107"/>
      <c r="F232" s="107"/>
      <c r="G232" s="109">
        <f>SUM(G190:G231)</f>
        <v>53</v>
      </c>
      <c r="H232" s="110">
        <v>3</v>
      </c>
      <c r="I232" s="111">
        <f>+H232+G232</f>
        <v>56</v>
      </c>
    </row>
    <row r="233" spans="1:9" x14ac:dyDescent="0.2">
      <c r="A233" s="2"/>
      <c r="D233" s="48"/>
    </row>
    <row r="234" spans="1:9" x14ac:dyDescent="0.2">
      <c r="A234" t="s">
        <v>538</v>
      </c>
      <c r="B234" t="s">
        <v>539</v>
      </c>
      <c r="C234" t="s">
        <v>540</v>
      </c>
      <c r="D234" s="28">
        <v>1</v>
      </c>
      <c r="E234">
        <v>92183</v>
      </c>
      <c r="F234">
        <v>924</v>
      </c>
      <c r="G234" s="53">
        <v>1</v>
      </c>
      <c r="H234" s="2"/>
    </row>
    <row r="235" spans="1:9" s="89" customFormat="1" x14ac:dyDescent="0.2">
      <c r="A235" s="28" t="s">
        <v>538</v>
      </c>
      <c r="B235" t="s">
        <v>532</v>
      </c>
      <c r="C235" t="s">
        <v>533</v>
      </c>
      <c r="D235">
        <v>1</v>
      </c>
      <c r="E235"/>
      <c r="F235">
        <v>100156</v>
      </c>
      <c r="G235" s="8">
        <v>1</v>
      </c>
      <c r="H235"/>
      <c r="I235" s="29"/>
    </row>
    <row r="236" spans="1:9" x14ac:dyDescent="0.2">
      <c r="A236" s="95" t="s">
        <v>538</v>
      </c>
      <c r="B236" s="95" t="s">
        <v>541</v>
      </c>
      <c r="C236" s="95" t="s">
        <v>439</v>
      </c>
      <c r="D236" s="95">
        <v>1</v>
      </c>
      <c r="E236" s="96"/>
      <c r="F236" s="97">
        <v>9824</v>
      </c>
      <c r="G236" s="90">
        <v>1</v>
      </c>
    </row>
    <row r="237" spans="1:9" x14ac:dyDescent="0.2">
      <c r="A237" s="103" t="s">
        <v>538</v>
      </c>
      <c r="B237" s="103" t="s">
        <v>542</v>
      </c>
      <c r="C237" s="103" t="s">
        <v>543</v>
      </c>
      <c r="D237" s="103">
        <v>1</v>
      </c>
      <c r="E237" s="103"/>
      <c r="F237" s="105">
        <v>9864</v>
      </c>
      <c r="G237" s="90">
        <v>1</v>
      </c>
      <c r="H237" s="2"/>
    </row>
    <row r="238" spans="1:9" x14ac:dyDescent="0.2">
      <c r="A238" t="s">
        <v>538</v>
      </c>
      <c r="B238" t="s">
        <v>544</v>
      </c>
      <c r="C238" t="s">
        <v>545</v>
      </c>
      <c r="D238">
        <v>1</v>
      </c>
      <c r="E238">
        <v>76363</v>
      </c>
      <c r="F238">
        <v>1112</v>
      </c>
      <c r="G238" s="8">
        <v>1</v>
      </c>
    </row>
    <row r="239" spans="1:9" x14ac:dyDescent="0.2">
      <c r="A239" t="s">
        <v>538</v>
      </c>
      <c r="B239" t="s">
        <v>546</v>
      </c>
      <c r="C239" t="s">
        <v>547</v>
      </c>
      <c r="D239">
        <v>1</v>
      </c>
      <c r="E239">
        <v>79863</v>
      </c>
      <c r="F239">
        <v>1550</v>
      </c>
      <c r="G239" s="8">
        <v>4</v>
      </c>
      <c r="H239" s="28"/>
    </row>
    <row r="240" spans="1:9" x14ac:dyDescent="0.2">
      <c r="A240" t="s">
        <v>538</v>
      </c>
      <c r="B240" t="s">
        <v>548</v>
      </c>
      <c r="C240" t="s">
        <v>549</v>
      </c>
      <c r="D240">
        <v>1</v>
      </c>
      <c r="E240">
        <v>76501</v>
      </c>
      <c r="F240">
        <v>2282</v>
      </c>
      <c r="G240" s="8">
        <v>2</v>
      </c>
      <c r="H240" s="28"/>
      <c r="I240" s="23"/>
    </row>
    <row r="241" spans="1:9" x14ac:dyDescent="0.2">
      <c r="A241" s="28" t="s">
        <v>538</v>
      </c>
      <c r="B241" s="2" t="s">
        <v>550</v>
      </c>
      <c r="C241" s="2" t="s">
        <v>551</v>
      </c>
      <c r="D241" s="2">
        <v>1</v>
      </c>
      <c r="E241" s="2">
        <v>79873</v>
      </c>
      <c r="F241" s="2">
        <v>8610</v>
      </c>
      <c r="G241" s="9">
        <v>0</v>
      </c>
    </row>
    <row r="242" spans="1:9" x14ac:dyDescent="0.2">
      <c r="A242" s="28" t="s">
        <v>538</v>
      </c>
      <c r="B242" t="s">
        <v>552</v>
      </c>
      <c r="C242" t="s">
        <v>553</v>
      </c>
      <c r="D242">
        <v>1</v>
      </c>
      <c r="E242">
        <v>94327</v>
      </c>
      <c r="F242">
        <v>9716</v>
      </c>
      <c r="G242" s="8">
        <v>2</v>
      </c>
    </row>
    <row r="243" spans="1:9" x14ac:dyDescent="0.2">
      <c r="A243" s="28" t="s">
        <v>538</v>
      </c>
      <c r="B243" t="s">
        <v>554</v>
      </c>
      <c r="C243" t="s">
        <v>555</v>
      </c>
      <c r="D243">
        <v>1</v>
      </c>
      <c r="E243">
        <v>80575</v>
      </c>
      <c r="F243">
        <v>9778</v>
      </c>
      <c r="G243" s="8">
        <v>2</v>
      </c>
    </row>
    <row r="244" spans="1:9" x14ac:dyDescent="0.2">
      <c r="A244" s="28" t="s">
        <v>538</v>
      </c>
      <c r="B244" t="s">
        <v>556</v>
      </c>
      <c r="C244" t="s">
        <v>557</v>
      </c>
      <c r="D244">
        <v>1</v>
      </c>
      <c r="F244" t="s">
        <v>558</v>
      </c>
      <c r="G244" s="8">
        <v>1</v>
      </c>
    </row>
    <row r="245" spans="1:9" x14ac:dyDescent="0.2">
      <c r="A245" s="28" t="s">
        <v>538</v>
      </c>
      <c r="B245" s="28" t="s">
        <v>559</v>
      </c>
      <c r="C245" s="28" t="s">
        <v>560</v>
      </c>
      <c r="D245">
        <v>1</v>
      </c>
      <c r="E245" s="28">
        <v>87403</v>
      </c>
      <c r="F245" s="28">
        <v>12796</v>
      </c>
      <c r="G245" s="53">
        <v>2</v>
      </c>
    </row>
    <row r="246" spans="1:9" x14ac:dyDescent="0.2">
      <c r="A246" s="28" t="s">
        <v>538</v>
      </c>
      <c r="B246" t="s">
        <v>561</v>
      </c>
      <c r="C246" t="s">
        <v>562</v>
      </c>
      <c r="D246">
        <v>1</v>
      </c>
      <c r="E246">
        <v>79639</v>
      </c>
      <c r="F246">
        <v>13188</v>
      </c>
      <c r="G246" s="53">
        <v>1</v>
      </c>
    </row>
    <row r="247" spans="1:9" x14ac:dyDescent="0.2">
      <c r="A247" s="28" t="s">
        <v>563</v>
      </c>
      <c r="B247" t="s">
        <v>564</v>
      </c>
      <c r="C247" t="s">
        <v>565</v>
      </c>
      <c r="D247">
        <v>1</v>
      </c>
      <c r="E247">
        <v>89717</v>
      </c>
      <c r="F247">
        <v>13650</v>
      </c>
      <c r="G247" s="8">
        <v>2</v>
      </c>
    </row>
    <row r="248" spans="1:9" x14ac:dyDescent="0.2">
      <c r="A248" t="s">
        <v>538</v>
      </c>
      <c r="B248" t="s">
        <v>566</v>
      </c>
      <c r="C248" t="s">
        <v>567</v>
      </c>
      <c r="D248">
        <v>1</v>
      </c>
      <c r="E248">
        <v>91761</v>
      </c>
      <c r="F248">
        <v>14778</v>
      </c>
      <c r="G248" s="8">
        <v>5</v>
      </c>
      <c r="H248" s="87"/>
      <c r="I248" s="88"/>
    </row>
    <row r="249" spans="1:9" x14ac:dyDescent="0.2">
      <c r="A249" t="s">
        <v>538</v>
      </c>
      <c r="B249" t="s">
        <v>568</v>
      </c>
      <c r="C249" t="s">
        <v>569</v>
      </c>
      <c r="D249">
        <v>1</v>
      </c>
      <c r="E249">
        <v>93775</v>
      </c>
      <c r="F249">
        <v>16566</v>
      </c>
      <c r="G249" s="8">
        <v>2</v>
      </c>
    </row>
    <row r="250" spans="1:9" x14ac:dyDescent="0.2">
      <c r="A250" s="28" t="s">
        <v>538</v>
      </c>
      <c r="B250" t="s">
        <v>570</v>
      </c>
      <c r="C250" t="s">
        <v>571</v>
      </c>
      <c r="D250">
        <v>1</v>
      </c>
      <c r="E250">
        <v>95147</v>
      </c>
      <c r="F250">
        <v>18098</v>
      </c>
      <c r="G250" s="8">
        <v>6</v>
      </c>
    </row>
    <row r="251" spans="1:9" x14ac:dyDescent="0.2">
      <c r="A251" s="28" t="s">
        <v>538</v>
      </c>
      <c r="B251" t="s">
        <v>572</v>
      </c>
      <c r="C251" t="s">
        <v>573</v>
      </c>
      <c r="D251">
        <v>1</v>
      </c>
      <c r="E251">
        <v>97305</v>
      </c>
      <c r="F251">
        <v>18842</v>
      </c>
      <c r="G251" s="8">
        <v>2</v>
      </c>
    </row>
    <row r="252" spans="1:9" x14ac:dyDescent="0.2">
      <c r="A252" s="106" t="s">
        <v>574</v>
      </c>
      <c r="B252" s="107"/>
      <c r="C252" s="107"/>
      <c r="D252" s="108">
        <f>SUM(D234:D251)</f>
        <v>18</v>
      </c>
      <c r="E252" s="107"/>
      <c r="F252" s="107"/>
      <c r="G252" s="109">
        <f>SUM(G234:G251)</f>
        <v>36</v>
      </c>
      <c r="H252" s="110">
        <f>+K437</f>
        <v>0</v>
      </c>
      <c r="I252" s="111">
        <f>+H252+G252</f>
        <v>36</v>
      </c>
    </row>
    <row r="253" spans="1:9" s="27" customFormat="1" x14ac:dyDescent="0.2">
      <c r="A253"/>
      <c r="B253"/>
      <c r="C253"/>
      <c r="D253"/>
      <c r="E253"/>
      <c r="F253"/>
      <c r="G253" s="8"/>
      <c r="H253"/>
      <c r="I253" s="29"/>
    </row>
    <row r="254" spans="1:9" x14ac:dyDescent="0.2">
      <c r="A254" s="86"/>
      <c r="B254" s="86"/>
      <c r="C254" s="86"/>
      <c r="D254" s="86"/>
      <c r="E254" s="87"/>
      <c r="F254" s="86"/>
      <c r="G254" s="90"/>
    </row>
    <row r="255" spans="1:9" x14ac:dyDescent="0.2">
      <c r="A255" s="28" t="s">
        <v>575</v>
      </c>
      <c r="B255" t="s">
        <v>576</v>
      </c>
      <c r="C255" t="s">
        <v>577</v>
      </c>
      <c r="D255">
        <v>1</v>
      </c>
      <c r="F255" t="s">
        <v>578</v>
      </c>
      <c r="G255" s="8">
        <v>1</v>
      </c>
    </row>
    <row r="256" spans="1:9" x14ac:dyDescent="0.2">
      <c r="A256" s="28" t="s">
        <v>575</v>
      </c>
      <c r="B256" t="s">
        <v>579</v>
      </c>
      <c r="C256" t="s">
        <v>580</v>
      </c>
      <c r="D256">
        <v>1</v>
      </c>
      <c r="F256" t="s">
        <v>581</v>
      </c>
      <c r="G256" s="8">
        <v>1</v>
      </c>
    </row>
    <row r="257" spans="1:9" x14ac:dyDescent="0.2">
      <c r="A257" s="28" t="s">
        <v>575</v>
      </c>
      <c r="B257" s="28" t="s">
        <v>582</v>
      </c>
      <c r="C257" t="s">
        <v>583</v>
      </c>
      <c r="D257">
        <v>1</v>
      </c>
      <c r="E257">
        <v>90057</v>
      </c>
      <c r="F257">
        <v>9714</v>
      </c>
      <c r="G257" s="8">
        <v>1</v>
      </c>
    </row>
    <row r="258" spans="1:9" x14ac:dyDescent="0.2">
      <c r="A258" s="28"/>
      <c r="D258">
        <v>0</v>
      </c>
      <c r="G258" s="8">
        <v>0</v>
      </c>
    </row>
    <row r="259" spans="1:9" x14ac:dyDescent="0.2">
      <c r="A259" s="2" t="s">
        <v>584</v>
      </c>
      <c r="D259" s="48">
        <f>SUM(D253:D258)</f>
        <v>3</v>
      </c>
      <c r="G259" s="100">
        <f>SUM(G253:G257)</f>
        <v>3</v>
      </c>
    </row>
    <row r="260" spans="1:9" x14ac:dyDescent="0.2">
      <c r="A260" s="28" t="s">
        <v>585</v>
      </c>
      <c r="B260" s="28" t="s">
        <v>586</v>
      </c>
      <c r="C260" t="s">
        <v>587</v>
      </c>
      <c r="D260">
        <v>1</v>
      </c>
      <c r="F260" s="68" t="s">
        <v>588</v>
      </c>
      <c r="G260" s="8">
        <v>1</v>
      </c>
    </row>
    <row r="261" spans="1:9" x14ac:dyDescent="0.2">
      <c r="A261" t="s">
        <v>585</v>
      </c>
      <c r="B261" t="s">
        <v>589</v>
      </c>
      <c r="C261" t="s">
        <v>590</v>
      </c>
      <c r="D261">
        <v>1</v>
      </c>
      <c r="E261">
        <v>79777</v>
      </c>
      <c r="F261">
        <v>7632</v>
      </c>
      <c r="G261" s="8">
        <v>2</v>
      </c>
    </row>
    <row r="262" spans="1:9" x14ac:dyDescent="0.2">
      <c r="A262" t="s">
        <v>585</v>
      </c>
      <c r="B262" t="s">
        <v>591</v>
      </c>
      <c r="C262" t="s">
        <v>592</v>
      </c>
      <c r="D262" s="28">
        <v>1</v>
      </c>
      <c r="E262">
        <v>80053</v>
      </c>
      <c r="F262">
        <v>1536</v>
      </c>
      <c r="G262" s="53">
        <v>2</v>
      </c>
    </row>
    <row r="263" spans="1:9" s="87" customFormat="1" x14ac:dyDescent="0.2">
      <c r="A263" s="103" t="s">
        <v>585</v>
      </c>
      <c r="B263" s="103" t="s">
        <v>593</v>
      </c>
      <c r="C263" s="103" t="s">
        <v>594</v>
      </c>
      <c r="D263" s="103">
        <v>1</v>
      </c>
      <c r="E263" s="103">
        <v>80827</v>
      </c>
      <c r="F263" s="103">
        <v>9850</v>
      </c>
      <c r="G263" s="113">
        <v>2</v>
      </c>
      <c r="H263"/>
      <c r="I263" s="29"/>
    </row>
    <row r="264" spans="1:9" x14ac:dyDescent="0.2">
      <c r="A264" s="95" t="s">
        <v>585</v>
      </c>
      <c r="B264" s="95" t="s">
        <v>595</v>
      </c>
      <c r="C264" s="95" t="s">
        <v>596</v>
      </c>
      <c r="D264" s="95">
        <v>1</v>
      </c>
      <c r="E264" s="96"/>
      <c r="F264" s="97">
        <v>9832</v>
      </c>
      <c r="G264" s="113">
        <v>1</v>
      </c>
    </row>
    <row r="265" spans="1:9" x14ac:dyDescent="0.2">
      <c r="A265" s="95" t="s">
        <v>585</v>
      </c>
      <c r="B265" s="95" t="s">
        <v>597</v>
      </c>
      <c r="C265" s="95" t="s">
        <v>596</v>
      </c>
      <c r="D265" s="95">
        <v>1</v>
      </c>
      <c r="E265" s="96"/>
      <c r="F265" s="97">
        <v>13518</v>
      </c>
      <c r="G265" s="114">
        <v>2</v>
      </c>
    </row>
    <row r="266" spans="1:9" ht="15" customHeight="1" x14ac:dyDescent="0.2">
      <c r="A266" s="103" t="s">
        <v>585</v>
      </c>
      <c r="B266" s="103" t="s">
        <v>542</v>
      </c>
      <c r="C266" s="103" t="s">
        <v>543</v>
      </c>
      <c r="D266" s="103">
        <v>1</v>
      </c>
      <c r="E266" s="103"/>
      <c r="F266" s="105">
        <v>9864</v>
      </c>
      <c r="G266" s="113">
        <v>1</v>
      </c>
    </row>
    <row r="267" spans="1:9" x14ac:dyDescent="0.2">
      <c r="A267" s="103" t="s">
        <v>585</v>
      </c>
      <c r="B267" s="103" t="s">
        <v>598</v>
      </c>
      <c r="C267" s="103" t="s">
        <v>599</v>
      </c>
      <c r="D267" s="103">
        <v>1</v>
      </c>
      <c r="E267" s="103">
        <v>80717</v>
      </c>
      <c r="F267" s="103">
        <v>9860</v>
      </c>
      <c r="G267" s="113">
        <v>1</v>
      </c>
    </row>
    <row r="268" spans="1:9" x14ac:dyDescent="0.2">
      <c r="A268" s="103" t="s">
        <v>585</v>
      </c>
      <c r="B268" s="103" t="s">
        <v>600</v>
      </c>
      <c r="C268" s="103" t="s">
        <v>601</v>
      </c>
      <c r="D268" s="103">
        <v>1</v>
      </c>
      <c r="E268" s="103">
        <v>80697</v>
      </c>
      <c r="F268" s="103">
        <v>9844</v>
      </c>
      <c r="G268" s="113">
        <v>1</v>
      </c>
    </row>
    <row r="269" spans="1:9" x14ac:dyDescent="0.2">
      <c r="A269" s="103" t="s">
        <v>585</v>
      </c>
      <c r="B269" s="103" t="s">
        <v>602</v>
      </c>
      <c r="C269" s="103" t="s">
        <v>603</v>
      </c>
      <c r="D269" s="103">
        <v>1</v>
      </c>
      <c r="E269" s="103"/>
      <c r="F269" s="103">
        <v>15062</v>
      </c>
      <c r="G269" s="113">
        <v>1</v>
      </c>
    </row>
    <row r="270" spans="1:9" x14ac:dyDescent="0.2">
      <c r="A270" s="103" t="s">
        <v>585</v>
      </c>
      <c r="B270" s="103" t="s">
        <v>604</v>
      </c>
      <c r="C270" s="103" t="s">
        <v>605</v>
      </c>
      <c r="D270" s="103">
        <v>1</v>
      </c>
      <c r="E270" s="103"/>
      <c r="F270" s="103">
        <v>9836</v>
      </c>
      <c r="G270" s="113">
        <v>1</v>
      </c>
    </row>
    <row r="271" spans="1:9" x14ac:dyDescent="0.2">
      <c r="A271" s="106" t="s">
        <v>606</v>
      </c>
      <c r="B271" s="107"/>
      <c r="C271" s="107"/>
      <c r="D271" s="108">
        <f>SUM(D260:D270)</f>
        <v>11</v>
      </c>
      <c r="E271" s="107"/>
      <c r="F271" s="107"/>
      <c r="G271" s="109">
        <f>SUM(G260:G270)</f>
        <v>15</v>
      </c>
      <c r="H271" s="110">
        <f>+K448</f>
        <v>0</v>
      </c>
      <c r="I271" s="111">
        <f>+H271+G271</f>
        <v>15</v>
      </c>
    </row>
    <row r="272" spans="1:9" x14ac:dyDescent="0.2">
      <c r="A272" s="2"/>
      <c r="D272" s="48"/>
      <c r="G272" s="43"/>
      <c r="H272" s="28"/>
      <c r="I272" s="23"/>
    </row>
    <row r="273" spans="1:9" x14ac:dyDescent="0.2">
      <c r="A273" s="28" t="s">
        <v>607</v>
      </c>
      <c r="B273" t="s">
        <v>608</v>
      </c>
      <c r="C273" t="s">
        <v>609</v>
      </c>
      <c r="D273">
        <v>1</v>
      </c>
      <c r="E273">
        <v>95303</v>
      </c>
      <c r="F273">
        <v>18052</v>
      </c>
      <c r="G273" s="53">
        <v>1</v>
      </c>
    </row>
    <row r="274" spans="1:9" x14ac:dyDescent="0.2">
      <c r="A274" s="28" t="s">
        <v>607</v>
      </c>
      <c r="B274" t="s">
        <v>610</v>
      </c>
      <c r="C274" t="s">
        <v>611</v>
      </c>
      <c r="D274">
        <v>1</v>
      </c>
      <c r="E274">
        <v>96153</v>
      </c>
      <c r="F274">
        <v>14890</v>
      </c>
      <c r="G274" s="8">
        <v>1</v>
      </c>
    </row>
    <row r="275" spans="1:9" s="27" customFormat="1" ht="17.25" customHeight="1" x14ac:dyDescent="0.2">
      <c r="A275" s="28" t="s">
        <v>607</v>
      </c>
      <c r="B275" t="s">
        <v>612</v>
      </c>
      <c r="C275" t="s">
        <v>613</v>
      </c>
      <c r="D275">
        <v>1</v>
      </c>
      <c r="E275">
        <v>91265</v>
      </c>
      <c r="F275">
        <v>958</v>
      </c>
      <c r="G275" s="8">
        <v>1</v>
      </c>
      <c r="H275" s="89"/>
      <c r="I275" s="91"/>
    </row>
    <row r="276" spans="1:9" s="27" customFormat="1" x14ac:dyDescent="0.2">
      <c r="A276" s="28" t="s">
        <v>607</v>
      </c>
      <c r="B276" s="28" t="s">
        <v>614</v>
      </c>
      <c r="C276" t="s">
        <v>615</v>
      </c>
      <c r="D276" s="28">
        <v>1</v>
      </c>
      <c r="E276">
        <v>100705</v>
      </c>
      <c r="F276">
        <v>17782</v>
      </c>
      <c r="G276" s="8">
        <v>1</v>
      </c>
      <c r="H276" s="28"/>
      <c r="I276" s="23"/>
    </row>
    <row r="277" spans="1:9" s="27" customFormat="1" x14ac:dyDescent="0.2">
      <c r="A277" s="28" t="s">
        <v>607</v>
      </c>
      <c r="B277" s="28" t="s">
        <v>616</v>
      </c>
      <c r="C277" s="28" t="s">
        <v>617</v>
      </c>
      <c r="D277" s="28">
        <v>1</v>
      </c>
      <c r="E277"/>
      <c r="F277" s="28" t="s">
        <v>618</v>
      </c>
      <c r="G277" s="8">
        <v>1</v>
      </c>
      <c r="H277"/>
      <c r="I277" s="29"/>
    </row>
    <row r="278" spans="1:9" x14ac:dyDescent="0.2">
      <c r="A278" s="28" t="s">
        <v>607</v>
      </c>
      <c r="B278" s="28" t="s">
        <v>619</v>
      </c>
      <c r="C278" s="28" t="s">
        <v>620</v>
      </c>
      <c r="D278" s="28">
        <v>1</v>
      </c>
      <c r="E278" s="28">
        <v>101853</v>
      </c>
      <c r="F278" s="28">
        <v>908</v>
      </c>
      <c r="G278" s="49">
        <v>1</v>
      </c>
    </row>
    <row r="279" spans="1:9" x14ac:dyDescent="0.2">
      <c r="A279" s="28" t="s">
        <v>607</v>
      </c>
      <c r="B279" s="28" t="s">
        <v>621</v>
      </c>
      <c r="C279" s="28" t="s">
        <v>622</v>
      </c>
      <c r="D279" s="28">
        <v>1</v>
      </c>
      <c r="E279" s="28"/>
      <c r="F279" s="68" t="s">
        <v>623</v>
      </c>
      <c r="G279" s="53">
        <v>1</v>
      </c>
    </row>
    <row r="280" spans="1:9" x14ac:dyDescent="0.2">
      <c r="A280" s="28" t="s">
        <v>607</v>
      </c>
      <c r="B280" s="28" t="s">
        <v>624</v>
      </c>
      <c r="C280" s="28" t="s">
        <v>625</v>
      </c>
      <c r="D280" s="28">
        <v>1</v>
      </c>
      <c r="E280" s="28"/>
      <c r="F280" s="68" t="s">
        <v>626</v>
      </c>
      <c r="G280" s="53">
        <v>1</v>
      </c>
    </row>
    <row r="281" spans="1:9" x14ac:dyDescent="0.2">
      <c r="A281" s="28" t="s">
        <v>607</v>
      </c>
      <c r="B281" t="s">
        <v>627</v>
      </c>
      <c r="C281" t="s">
        <v>628</v>
      </c>
      <c r="D281">
        <v>1</v>
      </c>
      <c r="E281">
        <v>81785</v>
      </c>
      <c r="F281">
        <v>5772</v>
      </c>
      <c r="G281" s="8">
        <v>1</v>
      </c>
      <c r="H281" s="89"/>
      <c r="I281" s="91"/>
    </row>
    <row r="282" spans="1:9" s="89" customFormat="1" x14ac:dyDescent="0.2">
      <c r="A282" s="28" t="s">
        <v>607</v>
      </c>
      <c r="B282" s="28" t="s">
        <v>629</v>
      </c>
      <c r="C282" s="28" t="s">
        <v>630</v>
      </c>
      <c r="D282" s="28">
        <v>1</v>
      </c>
      <c r="E282" s="28"/>
      <c r="F282" s="68" t="s">
        <v>631</v>
      </c>
      <c r="G282" s="53">
        <v>1</v>
      </c>
      <c r="H282" s="28"/>
      <c r="I282" s="23"/>
    </row>
    <row r="283" spans="1:9" x14ac:dyDescent="0.2">
      <c r="A283" s="28" t="s">
        <v>607</v>
      </c>
      <c r="B283" s="2" t="s">
        <v>632</v>
      </c>
      <c r="C283" s="2" t="s">
        <v>633</v>
      </c>
      <c r="D283" s="2">
        <v>1</v>
      </c>
      <c r="E283" s="2">
        <v>79875</v>
      </c>
      <c r="F283" s="2">
        <v>9634</v>
      </c>
      <c r="G283" s="9">
        <v>0</v>
      </c>
      <c r="H283" s="57"/>
    </row>
    <row r="284" spans="1:9" x14ac:dyDescent="0.2">
      <c r="A284" s="28" t="s">
        <v>607</v>
      </c>
      <c r="B284" t="s">
        <v>634</v>
      </c>
      <c r="C284" t="s">
        <v>635</v>
      </c>
      <c r="D284">
        <v>1</v>
      </c>
      <c r="F284" t="s">
        <v>636</v>
      </c>
      <c r="G284" s="8">
        <v>1</v>
      </c>
    </row>
    <row r="285" spans="1:9" x14ac:dyDescent="0.2">
      <c r="A285" s="28" t="s">
        <v>607</v>
      </c>
      <c r="B285" t="s">
        <v>637</v>
      </c>
      <c r="C285" t="s">
        <v>638</v>
      </c>
      <c r="D285">
        <v>1</v>
      </c>
      <c r="F285">
        <v>15458</v>
      </c>
      <c r="G285" s="8">
        <v>1</v>
      </c>
    </row>
    <row r="286" spans="1:9" x14ac:dyDescent="0.2">
      <c r="A286" t="s">
        <v>607</v>
      </c>
      <c r="B286" t="s">
        <v>639</v>
      </c>
      <c r="C286" t="s">
        <v>640</v>
      </c>
      <c r="D286">
        <v>1</v>
      </c>
      <c r="F286" s="44" t="s">
        <v>641</v>
      </c>
      <c r="G286" s="8">
        <v>1</v>
      </c>
    </row>
    <row r="287" spans="1:9" x14ac:dyDescent="0.2">
      <c r="A287" t="s">
        <v>607</v>
      </c>
      <c r="B287" t="s">
        <v>642</v>
      </c>
      <c r="C287" t="s">
        <v>643</v>
      </c>
      <c r="D287">
        <v>1</v>
      </c>
      <c r="E287">
        <v>92269</v>
      </c>
      <c r="F287" s="28">
        <v>14868</v>
      </c>
      <c r="G287" s="8">
        <v>1</v>
      </c>
    </row>
    <row r="288" spans="1:9" x14ac:dyDescent="0.2">
      <c r="A288" s="28" t="s">
        <v>607</v>
      </c>
      <c r="B288" s="28" t="s">
        <v>644</v>
      </c>
      <c r="C288" s="28" t="s">
        <v>645</v>
      </c>
      <c r="D288">
        <v>1</v>
      </c>
      <c r="F288" s="68" t="s">
        <v>646</v>
      </c>
      <c r="G288" s="8">
        <v>1</v>
      </c>
    </row>
    <row r="289" spans="1:9" x14ac:dyDescent="0.2">
      <c r="A289" s="28" t="s">
        <v>607</v>
      </c>
      <c r="B289" s="28" t="s">
        <v>647</v>
      </c>
      <c r="C289" s="28" t="s">
        <v>648</v>
      </c>
      <c r="D289">
        <v>1</v>
      </c>
      <c r="F289" s="28" t="s">
        <v>649</v>
      </c>
      <c r="G289" s="8">
        <v>1</v>
      </c>
    </row>
    <row r="290" spans="1:9" x14ac:dyDescent="0.2">
      <c r="A290" s="28" t="s">
        <v>607</v>
      </c>
      <c r="B290" t="s">
        <v>650</v>
      </c>
      <c r="C290" t="s">
        <v>651</v>
      </c>
      <c r="D290">
        <v>1</v>
      </c>
      <c r="E290">
        <v>99697</v>
      </c>
      <c r="F290">
        <v>15552</v>
      </c>
      <c r="G290" s="8">
        <v>1</v>
      </c>
    </row>
    <row r="291" spans="1:9" x14ac:dyDescent="0.2">
      <c r="A291" t="s">
        <v>607</v>
      </c>
      <c r="B291" t="s">
        <v>652</v>
      </c>
      <c r="C291" t="s">
        <v>653</v>
      </c>
      <c r="D291">
        <v>1</v>
      </c>
      <c r="E291">
        <v>93515</v>
      </c>
      <c r="F291">
        <v>16480</v>
      </c>
      <c r="G291" s="8">
        <v>1</v>
      </c>
    </row>
    <row r="292" spans="1:9" x14ac:dyDescent="0.2">
      <c r="A292" t="s">
        <v>607</v>
      </c>
      <c r="B292" t="s">
        <v>654</v>
      </c>
      <c r="C292" t="s">
        <v>655</v>
      </c>
      <c r="D292">
        <v>1</v>
      </c>
      <c r="E292">
        <v>95323</v>
      </c>
      <c r="F292">
        <v>18516</v>
      </c>
      <c r="G292" s="8">
        <v>1</v>
      </c>
      <c r="H292" s="28"/>
      <c r="I292" s="23"/>
    </row>
    <row r="293" spans="1:9" x14ac:dyDescent="0.2">
      <c r="A293" t="s">
        <v>607</v>
      </c>
      <c r="B293" t="s">
        <v>656</v>
      </c>
      <c r="C293" t="s">
        <v>657</v>
      </c>
      <c r="D293">
        <v>1</v>
      </c>
      <c r="E293">
        <v>99753</v>
      </c>
      <c r="F293">
        <v>19482</v>
      </c>
      <c r="G293" s="8">
        <v>1</v>
      </c>
    </row>
    <row r="294" spans="1:9" x14ac:dyDescent="0.2">
      <c r="A294" t="s">
        <v>607</v>
      </c>
      <c r="B294" t="s">
        <v>658</v>
      </c>
      <c r="C294" t="s">
        <v>659</v>
      </c>
      <c r="D294">
        <v>1</v>
      </c>
      <c r="E294">
        <v>100463</v>
      </c>
      <c r="F294">
        <v>19540</v>
      </c>
      <c r="G294" s="8">
        <v>1</v>
      </c>
    </row>
    <row r="295" spans="1:9" x14ac:dyDescent="0.2">
      <c r="A295" s="106" t="s">
        <v>660</v>
      </c>
      <c r="B295" s="107"/>
      <c r="C295" s="107"/>
      <c r="D295" s="108">
        <f>SUM(D273:D294)</f>
        <v>22</v>
      </c>
      <c r="E295" s="107"/>
      <c r="F295" s="107"/>
      <c r="G295" s="109">
        <f>SUM(G273:G294)</f>
        <v>21</v>
      </c>
      <c r="H295" s="110">
        <v>2</v>
      </c>
      <c r="I295" s="111">
        <f>+H295+G295</f>
        <v>23</v>
      </c>
    </row>
    <row r="296" spans="1:9" s="28" customFormat="1" x14ac:dyDescent="0.2">
      <c r="A296" s="2"/>
      <c r="B296"/>
      <c r="C296"/>
      <c r="D296" s="48"/>
      <c r="E296"/>
      <c r="F296"/>
      <c r="G296" s="43"/>
      <c r="I296" s="23"/>
    </row>
    <row r="297" spans="1:9" x14ac:dyDescent="0.2">
      <c r="A297" t="s">
        <v>661</v>
      </c>
      <c r="B297" t="s">
        <v>662</v>
      </c>
      <c r="C297" t="s">
        <v>663</v>
      </c>
      <c r="D297">
        <v>1</v>
      </c>
      <c r="E297">
        <v>80429</v>
      </c>
      <c r="F297">
        <v>840</v>
      </c>
      <c r="G297" s="8">
        <v>1</v>
      </c>
    </row>
    <row r="298" spans="1:9" x14ac:dyDescent="0.2">
      <c r="A298" s="28" t="s">
        <v>661</v>
      </c>
      <c r="B298" t="s">
        <v>664</v>
      </c>
      <c r="C298" t="s">
        <v>665</v>
      </c>
      <c r="D298" s="28">
        <v>1</v>
      </c>
      <c r="F298" s="44" t="s">
        <v>666</v>
      </c>
      <c r="G298" s="8">
        <v>1</v>
      </c>
      <c r="H298" s="28"/>
    </row>
    <row r="299" spans="1:9" x14ac:dyDescent="0.2">
      <c r="A299" s="28" t="s">
        <v>661</v>
      </c>
      <c r="B299" t="s">
        <v>667</v>
      </c>
      <c r="C299" t="s">
        <v>668</v>
      </c>
      <c r="D299" s="28">
        <v>1</v>
      </c>
      <c r="F299" s="44" t="s">
        <v>669</v>
      </c>
      <c r="G299" s="49">
        <v>1</v>
      </c>
    </row>
    <row r="300" spans="1:9" x14ac:dyDescent="0.2">
      <c r="A300" s="28" t="s">
        <v>661</v>
      </c>
      <c r="B300" t="s">
        <v>670</v>
      </c>
      <c r="C300" t="s">
        <v>671</v>
      </c>
      <c r="D300">
        <v>1</v>
      </c>
      <c r="E300">
        <v>80253</v>
      </c>
      <c r="F300">
        <v>5806</v>
      </c>
      <c r="G300" s="8">
        <v>1</v>
      </c>
    </row>
    <row r="301" spans="1:9" x14ac:dyDescent="0.2">
      <c r="A301" s="28" t="s">
        <v>661</v>
      </c>
      <c r="B301" s="28" t="s">
        <v>672</v>
      </c>
      <c r="C301" t="s">
        <v>673</v>
      </c>
      <c r="D301">
        <v>1</v>
      </c>
      <c r="F301" s="44" t="s">
        <v>674</v>
      </c>
      <c r="G301" s="8">
        <v>1</v>
      </c>
    </row>
    <row r="302" spans="1:9" x14ac:dyDescent="0.2">
      <c r="A302" s="28" t="s">
        <v>661</v>
      </c>
      <c r="B302" s="28" t="s">
        <v>675</v>
      </c>
      <c r="C302" s="28" t="s">
        <v>676</v>
      </c>
      <c r="D302" s="28">
        <v>1</v>
      </c>
      <c r="E302">
        <v>100009</v>
      </c>
      <c r="F302">
        <v>1106</v>
      </c>
      <c r="G302" s="53">
        <v>1</v>
      </c>
    </row>
    <row r="303" spans="1:9" x14ac:dyDescent="0.2">
      <c r="A303" s="28" t="s">
        <v>661</v>
      </c>
      <c r="B303" t="s">
        <v>677</v>
      </c>
      <c r="C303" t="s">
        <v>678</v>
      </c>
      <c r="D303">
        <v>1</v>
      </c>
      <c r="F303" s="44" t="s">
        <v>679</v>
      </c>
      <c r="G303" s="8">
        <v>1</v>
      </c>
    </row>
    <row r="304" spans="1:9" x14ac:dyDescent="0.2">
      <c r="A304" s="28" t="s">
        <v>661</v>
      </c>
      <c r="B304" t="s">
        <v>680</v>
      </c>
      <c r="C304" t="s">
        <v>681</v>
      </c>
      <c r="D304">
        <v>1</v>
      </c>
      <c r="E304">
        <v>81211</v>
      </c>
      <c r="F304">
        <v>5890</v>
      </c>
      <c r="G304" s="8">
        <v>1</v>
      </c>
    </row>
    <row r="305" spans="1:9" x14ac:dyDescent="0.2">
      <c r="A305" s="28" t="s">
        <v>661</v>
      </c>
      <c r="B305" t="s">
        <v>682</v>
      </c>
      <c r="C305" t="s">
        <v>683</v>
      </c>
      <c r="D305">
        <v>1</v>
      </c>
      <c r="F305" s="44" t="s">
        <v>684</v>
      </c>
      <c r="G305" s="8">
        <v>1</v>
      </c>
    </row>
    <row r="306" spans="1:9" x14ac:dyDescent="0.2">
      <c r="A306" t="s">
        <v>661</v>
      </c>
      <c r="B306" t="s">
        <v>685</v>
      </c>
      <c r="C306" t="s">
        <v>686</v>
      </c>
      <c r="D306" s="28">
        <v>1</v>
      </c>
      <c r="E306">
        <v>93397</v>
      </c>
      <c r="F306">
        <v>5954</v>
      </c>
      <c r="G306" s="53">
        <v>1</v>
      </c>
    </row>
    <row r="307" spans="1:9" x14ac:dyDescent="0.2">
      <c r="A307" s="28" t="s">
        <v>661</v>
      </c>
      <c r="B307" t="s">
        <v>687</v>
      </c>
      <c r="C307" t="s">
        <v>688</v>
      </c>
      <c r="D307">
        <v>1</v>
      </c>
      <c r="E307">
        <v>76347</v>
      </c>
      <c r="F307">
        <v>6630</v>
      </c>
      <c r="G307" s="8">
        <v>1</v>
      </c>
    </row>
    <row r="308" spans="1:9" x14ac:dyDescent="0.2">
      <c r="A308" s="28" t="s">
        <v>661</v>
      </c>
      <c r="B308" t="s">
        <v>689</v>
      </c>
      <c r="C308" t="s">
        <v>690</v>
      </c>
      <c r="D308">
        <v>1</v>
      </c>
      <c r="E308">
        <v>79717</v>
      </c>
      <c r="F308">
        <v>7582</v>
      </c>
      <c r="G308" s="8">
        <v>1</v>
      </c>
    </row>
    <row r="309" spans="1:9" x14ac:dyDescent="0.2">
      <c r="A309" t="s">
        <v>661</v>
      </c>
      <c r="B309" t="s">
        <v>691</v>
      </c>
      <c r="C309" t="s">
        <v>692</v>
      </c>
      <c r="D309">
        <v>1</v>
      </c>
      <c r="E309">
        <v>90283</v>
      </c>
      <c r="F309">
        <v>10934</v>
      </c>
      <c r="G309" s="8">
        <v>1</v>
      </c>
    </row>
    <row r="310" spans="1:9" x14ac:dyDescent="0.2">
      <c r="A310" s="28" t="s">
        <v>661</v>
      </c>
      <c r="B310" s="28" t="s">
        <v>693</v>
      </c>
      <c r="C310" s="28" t="s">
        <v>694</v>
      </c>
      <c r="D310">
        <v>1</v>
      </c>
      <c r="F310" s="68" t="s">
        <v>695</v>
      </c>
      <c r="G310" s="8">
        <v>1</v>
      </c>
    </row>
    <row r="311" spans="1:9" x14ac:dyDescent="0.2">
      <c r="A311" t="s">
        <v>661</v>
      </c>
      <c r="B311" t="s">
        <v>696</v>
      </c>
      <c r="C311" t="s">
        <v>697</v>
      </c>
      <c r="D311">
        <v>1</v>
      </c>
      <c r="E311">
        <v>91591</v>
      </c>
      <c r="F311">
        <v>11962</v>
      </c>
      <c r="G311" s="8">
        <v>1</v>
      </c>
      <c r="H311" s="28"/>
      <c r="I311" s="23"/>
    </row>
    <row r="312" spans="1:9" x14ac:dyDescent="0.2">
      <c r="A312" t="s">
        <v>661</v>
      </c>
      <c r="B312" t="s">
        <v>698</v>
      </c>
      <c r="C312" t="s">
        <v>699</v>
      </c>
      <c r="D312">
        <v>1</v>
      </c>
      <c r="E312">
        <v>86891</v>
      </c>
      <c r="F312">
        <v>12094</v>
      </c>
      <c r="G312" s="8">
        <v>1</v>
      </c>
    </row>
    <row r="313" spans="1:9" x14ac:dyDescent="0.2">
      <c r="A313" t="s">
        <v>661</v>
      </c>
      <c r="B313" t="s">
        <v>700</v>
      </c>
      <c r="C313" t="s">
        <v>701</v>
      </c>
      <c r="D313" s="28">
        <v>1</v>
      </c>
      <c r="E313">
        <v>95085</v>
      </c>
      <c r="F313">
        <v>18050</v>
      </c>
      <c r="G313" s="8">
        <v>1</v>
      </c>
    </row>
    <row r="314" spans="1:9" x14ac:dyDescent="0.2">
      <c r="A314" t="s">
        <v>661</v>
      </c>
      <c r="B314" t="s">
        <v>518</v>
      </c>
      <c r="C314" t="s">
        <v>519</v>
      </c>
      <c r="D314" s="28">
        <v>1</v>
      </c>
      <c r="E314">
        <v>96271</v>
      </c>
      <c r="F314">
        <v>18146</v>
      </c>
      <c r="G314" s="8">
        <v>1</v>
      </c>
    </row>
    <row r="315" spans="1:9" x14ac:dyDescent="0.2">
      <c r="A315" t="s">
        <v>661</v>
      </c>
      <c r="B315" t="s">
        <v>702</v>
      </c>
      <c r="C315" t="s">
        <v>703</v>
      </c>
      <c r="D315">
        <v>1</v>
      </c>
      <c r="E315">
        <v>98009</v>
      </c>
      <c r="F315">
        <v>18834</v>
      </c>
      <c r="G315" s="8">
        <v>1</v>
      </c>
      <c r="H315" s="28"/>
    </row>
    <row r="316" spans="1:9" x14ac:dyDescent="0.2">
      <c r="A316" s="28" t="s">
        <v>661</v>
      </c>
      <c r="B316" t="s">
        <v>654</v>
      </c>
      <c r="C316" t="s">
        <v>655</v>
      </c>
      <c r="D316">
        <v>1</v>
      </c>
      <c r="F316" s="28" t="s">
        <v>704</v>
      </c>
      <c r="G316" s="8">
        <v>1</v>
      </c>
    </row>
    <row r="317" spans="1:9" x14ac:dyDescent="0.2">
      <c r="A317" s="28" t="s">
        <v>661</v>
      </c>
      <c r="B317" s="28" t="s">
        <v>705</v>
      </c>
      <c r="C317" s="28" t="s">
        <v>706</v>
      </c>
      <c r="D317">
        <v>1</v>
      </c>
      <c r="F317" s="68" t="s">
        <v>707</v>
      </c>
      <c r="G317" s="8">
        <v>1</v>
      </c>
    </row>
    <row r="318" spans="1:9" x14ac:dyDescent="0.2">
      <c r="A318" s="28" t="s">
        <v>708</v>
      </c>
      <c r="B318" s="28" t="s">
        <v>709</v>
      </c>
      <c r="C318" s="28" t="s">
        <v>710</v>
      </c>
      <c r="D318">
        <v>1</v>
      </c>
      <c r="F318" s="68" t="s">
        <v>711</v>
      </c>
      <c r="G318" s="8">
        <v>1</v>
      </c>
      <c r="H318" s="28"/>
    </row>
    <row r="319" spans="1:9" x14ac:dyDescent="0.2">
      <c r="A319" t="s">
        <v>661</v>
      </c>
      <c r="B319" t="s">
        <v>712</v>
      </c>
      <c r="C319" t="s">
        <v>713</v>
      </c>
      <c r="D319" s="28">
        <v>1</v>
      </c>
      <c r="E319">
        <v>100987</v>
      </c>
      <c r="F319">
        <v>19868</v>
      </c>
      <c r="G319" s="8">
        <v>1</v>
      </c>
    </row>
    <row r="320" spans="1:9" x14ac:dyDescent="0.2">
      <c r="A320" s="106" t="s">
        <v>714</v>
      </c>
      <c r="B320" s="107"/>
      <c r="C320" s="107"/>
      <c r="D320" s="108">
        <f>SUM(D297:D319)</f>
        <v>23</v>
      </c>
      <c r="E320" s="107"/>
      <c r="F320" s="107"/>
      <c r="G320" s="109">
        <f>SUM(G297:G319)</f>
        <v>23</v>
      </c>
      <c r="H320" s="110">
        <f>+K478</f>
        <v>0</v>
      </c>
      <c r="I320" s="111">
        <f>+H320+G320</f>
        <v>23</v>
      </c>
    </row>
    <row r="321" spans="1:9" x14ac:dyDescent="0.2">
      <c r="A321" s="2"/>
      <c r="D321" s="48"/>
      <c r="G321" s="43"/>
      <c r="H321" s="87"/>
      <c r="I321" s="87"/>
    </row>
    <row r="322" spans="1:9" x14ac:dyDescent="0.2">
      <c r="A322" t="s">
        <v>715</v>
      </c>
      <c r="B322" t="s">
        <v>716</v>
      </c>
      <c r="C322" t="s">
        <v>717</v>
      </c>
      <c r="D322">
        <v>1</v>
      </c>
      <c r="E322">
        <v>95665</v>
      </c>
      <c r="F322">
        <v>18412</v>
      </c>
      <c r="G322" s="53">
        <v>1</v>
      </c>
    </row>
    <row r="323" spans="1:9" x14ac:dyDescent="0.2">
      <c r="A323" t="s">
        <v>715</v>
      </c>
      <c r="B323" t="s">
        <v>718</v>
      </c>
      <c r="C323" t="s">
        <v>719</v>
      </c>
      <c r="D323" s="28">
        <v>1</v>
      </c>
      <c r="E323">
        <v>92205</v>
      </c>
      <c r="F323">
        <v>914</v>
      </c>
      <c r="G323" s="8">
        <v>1</v>
      </c>
      <c r="H323" s="89"/>
      <c r="I323" s="91"/>
    </row>
    <row r="324" spans="1:9" s="87" customFormat="1" x14ac:dyDescent="0.2">
      <c r="A324" t="s">
        <v>715</v>
      </c>
      <c r="B324" t="s">
        <v>720</v>
      </c>
      <c r="C324" t="s">
        <v>721</v>
      </c>
      <c r="D324">
        <v>1</v>
      </c>
      <c r="E324">
        <v>92367</v>
      </c>
      <c r="F324">
        <v>936</v>
      </c>
      <c r="G324" s="8">
        <v>1</v>
      </c>
      <c r="H324" s="89"/>
      <c r="I324" s="91"/>
    </row>
    <row r="325" spans="1:9" s="89" customFormat="1" x14ac:dyDescent="0.2">
      <c r="A325" t="s">
        <v>715</v>
      </c>
      <c r="B325" t="s">
        <v>722</v>
      </c>
      <c r="C325" t="s">
        <v>723</v>
      </c>
      <c r="D325" s="28">
        <v>1</v>
      </c>
      <c r="E325">
        <v>79817</v>
      </c>
      <c r="F325">
        <v>5464</v>
      </c>
      <c r="G325" s="8">
        <v>3</v>
      </c>
      <c r="I325" s="91"/>
    </row>
    <row r="326" spans="1:9" s="89" customFormat="1" x14ac:dyDescent="0.2">
      <c r="A326" t="s">
        <v>715</v>
      </c>
      <c r="B326" t="s">
        <v>559</v>
      </c>
      <c r="C326" t="s">
        <v>724</v>
      </c>
      <c r="D326" s="28">
        <v>1</v>
      </c>
      <c r="E326">
        <v>87403</v>
      </c>
      <c r="F326">
        <v>12796</v>
      </c>
      <c r="G326" s="8">
        <v>1</v>
      </c>
      <c r="H326" s="28"/>
      <c r="I326" s="23"/>
    </row>
    <row r="327" spans="1:9" s="89" customFormat="1" x14ac:dyDescent="0.2">
      <c r="A327" s="28" t="s">
        <v>715</v>
      </c>
      <c r="B327" s="28" t="s">
        <v>725</v>
      </c>
      <c r="C327" s="28" t="s">
        <v>726</v>
      </c>
      <c r="D327" s="28">
        <v>1</v>
      </c>
      <c r="E327" s="28">
        <v>94887</v>
      </c>
      <c r="F327" s="28">
        <v>17398</v>
      </c>
      <c r="G327" s="53">
        <v>2</v>
      </c>
      <c r="H327"/>
      <c r="I327" s="29"/>
    </row>
    <row r="328" spans="1:9" s="27" customFormat="1" x14ac:dyDescent="0.2">
      <c r="A328" t="s">
        <v>715</v>
      </c>
      <c r="B328" t="s">
        <v>727</v>
      </c>
      <c r="C328" t="s">
        <v>728</v>
      </c>
      <c r="D328" s="28">
        <v>1</v>
      </c>
      <c r="E328">
        <v>94971</v>
      </c>
      <c r="F328">
        <v>17950</v>
      </c>
      <c r="G328" s="8">
        <v>1</v>
      </c>
      <c r="H328"/>
      <c r="I328" s="29"/>
    </row>
    <row r="329" spans="1:9" x14ac:dyDescent="0.2">
      <c r="A329" t="s">
        <v>715</v>
      </c>
      <c r="B329" t="s">
        <v>729</v>
      </c>
      <c r="C329" t="s">
        <v>730</v>
      </c>
      <c r="D329">
        <v>1</v>
      </c>
      <c r="E329">
        <v>94987</v>
      </c>
      <c r="F329">
        <v>17978</v>
      </c>
      <c r="G329" s="8">
        <v>1</v>
      </c>
    </row>
    <row r="330" spans="1:9" x14ac:dyDescent="0.2">
      <c r="A330" s="28" t="s">
        <v>731</v>
      </c>
      <c r="B330" t="s">
        <v>564</v>
      </c>
      <c r="C330" t="s">
        <v>565</v>
      </c>
      <c r="D330">
        <v>1</v>
      </c>
      <c r="F330" s="44" t="s">
        <v>732</v>
      </c>
      <c r="G330" s="8">
        <v>1</v>
      </c>
    </row>
    <row r="331" spans="1:9" x14ac:dyDescent="0.2">
      <c r="A331" t="s">
        <v>715</v>
      </c>
      <c r="B331" t="s">
        <v>733</v>
      </c>
      <c r="C331" t="s">
        <v>734</v>
      </c>
      <c r="D331">
        <v>1</v>
      </c>
      <c r="E331">
        <v>102191</v>
      </c>
      <c r="F331">
        <v>20660</v>
      </c>
      <c r="G331" s="8">
        <v>1</v>
      </c>
    </row>
    <row r="332" spans="1:9" x14ac:dyDescent="0.2">
      <c r="A332" s="106" t="s">
        <v>735</v>
      </c>
      <c r="B332" s="107"/>
      <c r="C332" s="107"/>
      <c r="D332" s="108">
        <f>SUM(D322:D331)</f>
        <v>10</v>
      </c>
      <c r="E332" s="107"/>
      <c r="F332" s="107"/>
      <c r="G332" s="109">
        <f>SUM(G322:G331)</f>
        <v>13</v>
      </c>
      <c r="H332" s="110">
        <f>+K490</f>
        <v>0</v>
      </c>
      <c r="I332" s="111">
        <f>+H332+G332</f>
        <v>13</v>
      </c>
    </row>
    <row r="333" spans="1:9" x14ac:dyDescent="0.2">
      <c r="A333" s="2"/>
      <c r="D333" s="48"/>
      <c r="H333" s="57"/>
    </row>
    <row r="334" spans="1:9" x14ac:dyDescent="0.2">
      <c r="A334" s="28" t="s">
        <v>736</v>
      </c>
      <c r="B334" t="s">
        <v>737</v>
      </c>
      <c r="C334" t="s">
        <v>738</v>
      </c>
      <c r="D334" s="28">
        <v>1</v>
      </c>
      <c r="E334">
        <v>93411</v>
      </c>
      <c r="F334">
        <v>16344</v>
      </c>
      <c r="G334" s="8">
        <v>1</v>
      </c>
    </row>
    <row r="335" spans="1:9" x14ac:dyDescent="0.2">
      <c r="A335" t="s">
        <v>736</v>
      </c>
      <c r="B335" s="28" t="s">
        <v>739</v>
      </c>
      <c r="C335" s="28" t="s">
        <v>740</v>
      </c>
      <c r="D335" s="28">
        <v>1</v>
      </c>
      <c r="E335">
        <v>93033</v>
      </c>
      <c r="F335">
        <v>9682</v>
      </c>
      <c r="G335" s="8">
        <v>1</v>
      </c>
    </row>
    <row r="336" spans="1:9" s="50" customFormat="1" x14ac:dyDescent="0.2">
      <c r="A336" s="106" t="s">
        <v>741</v>
      </c>
      <c r="B336" s="107"/>
      <c r="C336" s="107"/>
      <c r="D336" s="108">
        <f>+D335</f>
        <v>1</v>
      </c>
      <c r="E336" s="107"/>
      <c r="F336" s="107"/>
      <c r="G336" s="109">
        <f>SUM(G334:G335)</f>
        <v>2</v>
      </c>
      <c r="H336" s="110">
        <f>+K494</f>
        <v>0</v>
      </c>
      <c r="I336" s="111">
        <f>+H336+G336</f>
        <v>2</v>
      </c>
    </row>
    <row r="338" spans="1:9" x14ac:dyDescent="0.2">
      <c r="A338" s="28" t="s">
        <v>742</v>
      </c>
      <c r="B338" t="s">
        <v>591</v>
      </c>
      <c r="C338" s="28" t="s">
        <v>592</v>
      </c>
      <c r="D338">
        <v>1</v>
      </c>
      <c r="E338">
        <v>80053</v>
      </c>
      <c r="F338">
        <v>1536</v>
      </c>
      <c r="G338" s="8">
        <v>2</v>
      </c>
    </row>
    <row r="339" spans="1:9" s="89" customFormat="1" ht="13" x14ac:dyDescent="0.15">
      <c r="A339" s="95" t="s">
        <v>742</v>
      </c>
      <c r="B339" s="95" t="s">
        <v>743</v>
      </c>
      <c r="C339" s="95" t="s">
        <v>439</v>
      </c>
      <c r="D339" s="95">
        <v>1</v>
      </c>
      <c r="E339" s="95"/>
      <c r="F339" s="97" t="s">
        <v>744</v>
      </c>
      <c r="G339" s="98">
        <v>1</v>
      </c>
    </row>
    <row r="340" spans="1:9" s="27" customFormat="1" ht="13" x14ac:dyDescent="0.15">
      <c r="A340" s="103" t="s">
        <v>742</v>
      </c>
      <c r="B340" s="103" t="s">
        <v>602</v>
      </c>
      <c r="C340" s="103" t="s">
        <v>603</v>
      </c>
      <c r="D340" s="103">
        <v>1</v>
      </c>
      <c r="E340" s="103"/>
      <c r="F340" s="103">
        <v>15062</v>
      </c>
      <c r="G340" s="104">
        <v>1</v>
      </c>
      <c r="H340" s="28"/>
      <c r="I340" s="28"/>
    </row>
    <row r="341" spans="1:9" ht="15" customHeight="1" x14ac:dyDescent="0.2">
      <c r="A341" s="103" t="s">
        <v>742</v>
      </c>
      <c r="B341" s="103" t="s">
        <v>600</v>
      </c>
      <c r="C341" s="103" t="s">
        <v>601</v>
      </c>
      <c r="D341" s="103">
        <v>1</v>
      </c>
      <c r="E341" s="103"/>
      <c r="F341" s="103">
        <v>9844</v>
      </c>
      <c r="G341" s="104">
        <v>1</v>
      </c>
      <c r="H341" s="66"/>
      <c r="I341" s="60"/>
    </row>
    <row r="342" spans="1:9" ht="18.75" customHeight="1" x14ac:dyDescent="0.2">
      <c r="A342" s="103" t="s">
        <v>742</v>
      </c>
      <c r="B342" s="103" t="s">
        <v>598</v>
      </c>
      <c r="C342" s="103" t="s">
        <v>599</v>
      </c>
      <c r="D342" s="103">
        <v>1</v>
      </c>
      <c r="E342" s="103"/>
      <c r="F342" s="103">
        <v>9860</v>
      </c>
      <c r="G342" s="104">
        <v>1</v>
      </c>
      <c r="H342" s="66"/>
      <c r="I342" s="60"/>
    </row>
    <row r="343" spans="1:9" ht="17.25" customHeight="1" x14ac:dyDescent="0.2">
      <c r="A343" s="103" t="s">
        <v>742</v>
      </c>
      <c r="B343" s="103" t="s">
        <v>745</v>
      </c>
      <c r="C343" s="103" t="s">
        <v>746</v>
      </c>
      <c r="D343" s="103">
        <v>1</v>
      </c>
      <c r="E343" s="103"/>
      <c r="F343" s="105" t="s">
        <v>747</v>
      </c>
      <c r="G343" s="112">
        <v>2</v>
      </c>
    </row>
    <row r="344" spans="1:9" x14ac:dyDescent="0.2">
      <c r="A344" s="28" t="s">
        <v>742</v>
      </c>
      <c r="B344" s="28" t="s">
        <v>748</v>
      </c>
      <c r="C344" s="28" t="s">
        <v>749</v>
      </c>
      <c r="D344" s="28">
        <v>1</v>
      </c>
      <c r="E344" s="28"/>
      <c r="F344" s="28" t="s">
        <v>750</v>
      </c>
      <c r="G344" s="53">
        <v>1</v>
      </c>
      <c r="H344" s="58"/>
      <c r="I344" s="64"/>
    </row>
    <row r="345" spans="1:9" s="27" customFormat="1" x14ac:dyDescent="0.2">
      <c r="A345" s="28" t="s">
        <v>742</v>
      </c>
      <c r="B345" s="28" t="s">
        <v>751</v>
      </c>
      <c r="C345" s="28" t="s">
        <v>752</v>
      </c>
      <c r="D345" s="28">
        <v>1</v>
      </c>
      <c r="E345" s="28"/>
      <c r="F345" s="28" t="s">
        <v>753</v>
      </c>
      <c r="G345" s="53">
        <v>2</v>
      </c>
      <c r="H345" s="28"/>
      <c r="I345" s="29"/>
    </row>
    <row r="346" spans="1:9" x14ac:dyDescent="0.2">
      <c r="A346" s="28" t="s">
        <v>742</v>
      </c>
      <c r="B346" s="28" t="s">
        <v>608</v>
      </c>
      <c r="C346" s="28" t="s">
        <v>609</v>
      </c>
      <c r="D346" s="28">
        <v>1</v>
      </c>
      <c r="E346" s="28">
        <v>95303</v>
      </c>
      <c r="F346" s="28">
        <v>18052</v>
      </c>
      <c r="G346" s="53">
        <v>1</v>
      </c>
      <c r="H346" s="28"/>
    </row>
    <row r="347" spans="1:9" s="27" customFormat="1" x14ac:dyDescent="0.2">
      <c r="A347" t="s">
        <v>742</v>
      </c>
      <c r="B347" t="s">
        <v>754</v>
      </c>
      <c r="C347" t="s">
        <v>755</v>
      </c>
      <c r="D347" s="28">
        <v>1</v>
      </c>
      <c r="E347">
        <v>96543</v>
      </c>
      <c r="F347">
        <v>18720</v>
      </c>
      <c r="G347" s="8">
        <v>1</v>
      </c>
      <c r="H347" s="28"/>
      <c r="I347" s="29"/>
    </row>
    <row r="348" spans="1:9" s="27" customFormat="1" x14ac:dyDescent="0.2">
      <c r="A348" s="106" t="s">
        <v>756</v>
      </c>
      <c r="B348" s="107"/>
      <c r="C348" s="107"/>
      <c r="D348" s="108">
        <f>SUM(D338:D347)</f>
        <v>10</v>
      </c>
      <c r="E348" s="107"/>
      <c r="F348" s="107"/>
      <c r="G348" s="109">
        <f>SUM(G338:G347)</f>
        <v>13</v>
      </c>
      <c r="H348" s="110">
        <f>+K505</f>
        <v>0</v>
      </c>
      <c r="I348" s="111">
        <f>+H348+G348</f>
        <v>13</v>
      </c>
    </row>
    <row r="349" spans="1:9" ht="17.25" customHeight="1" x14ac:dyDescent="0.15">
      <c r="A349" s="2"/>
      <c r="D349" s="48"/>
      <c r="I349"/>
    </row>
    <row r="350" spans="1:9" x14ac:dyDescent="0.2">
      <c r="A350" s="2" t="s">
        <v>757</v>
      </c>
      <c r="D350" s="48">
        <v>0</v>
      </c>
      <c r="G350" s="43">
        <v>0</v>
      </c>
    </row>
    <row r="351" spans="1:9" x14ac:dyDescent="0.2">
      <c r="A351" s="2"/>
      <c r="D351" s="48"/>
      <c r="G351" s="43"/>
    </row>
    <row r="352" spans="1:9" x14ac:dyDescent="0.2">
      <c r="A352" s="28" t="s">
        <v>758</v>
      </c>
      <c r="B352" s="28" t="s">
        <v>759</v>
      </c>
      <c r="C352" s="28" t="s">
        <v>760</v>
      </c>
      <c r="D352" s="48">
        <v>1</v>
      </c>
      <c r="F352" s="44" t="s">
        <v>761</v>
      </c>
      <c r="G352" s="8">
        <v>1</v>
      </c>
    </row>
    <row r="353" spans="1:9" x14ac:dyDescent="0.2">
      <c r="A353" s="106" t="s">
        <v>762</v>
      </c>
      <c r="B353" s="107"/>
      <c r="C353" s="107"/>
      <c r="D353" s="108">
        <f>SUM(D352:D352)</f>
        <v>1</v>
      </c>
      <c r="E353" s="107"/>
      <c r="F353" s="107"/>
      <c r="G353" s="109">
        <f>SUM(G352:G352)</f>
        <v>1</v>
      </c>
      <c r="H353" s="110">
        <f>+K509</f>
        <v>0</v>
      </c>
      <c r="I353" s="111">
        <f>+H353+G353</f>
        <v>1</v>
      </c>
    </row>
    <row r="354" spans="1:9" x14ac:dyDescent="0.2">
      <c r="G354" s="8"/>
      <c r="H354" s="28"/>
    </row>
    <row r="355" spans="1:9" x14ac:dyDescent="0.2">
      <c r="A355" s="2" t="s">
        <v>763</v>
      </c>
      <c r="B355" s="61"/>
      <c r="D355" s="48"/>
      <c r="G355" s="43"/>
      <c r="H355" s="28"/>
    </row>
    <row r="356" spans="1:9" x14ac:dyDescent="0.2">
      <c r="A356" s="2"/>
      <c r="B356" s="61"/>
      <c r="D356" s="48"/>
      <c r="G356" s="43"/>
      <c r="H356" s="28"/>
    </row>
    <row r="357" spans="1:9" ht="20" x14ac:dyDescent="0.25">
      <c r="A357" s="101" t="s">
        <v>764</v>
      </c>
      <c r="B357" s="101"/>
      <c r="C357" s="102" t="s">
        <v>765</v>
      </c>
      <c r="D357" s="135">
        <f>D56+D128+D151+D154+D188+D232+D252+D259+D271+D295+D320+D332+D336+D348+D353</f>
        <v>311</v>
      </c>
      <c r="E357" s="135"/>
      <c r="F357" s="101"/>
      <c r="G357" s="102">
        <f>G56+G128+G151+G154+G188+G232+G252+G259+G271+G295+G320+G332+G336+G348+G353</f>
        <v>350</v>
      </c>
      <c r="H357" s="124">
        <f t="shared" ref="H357" si="0">H56+H128+H151+H154+H188+H232+H252+H259+H271+H295+H320+H332+H336+H348+H353</f>
        <v>18</v>
      </c>
      <c r="I357" s="102">
        <f>G357+H357</f>
        <v>368</v>
      </c>
    </row>
    <row r="358" spans="1:9" ht="20" x14ac:dyDescent="0.25">
      <c r="A358" s="125"/>
      <c r="B358" s="125"/>
      <c r="C358" s="125"/>
      <c r="D358" s="125"/>
      <c r="E358" s="125"/>
      <c r="F358" s="125"/>
      <c r="G358" s="126"/>
    </row>
    <row r="359" spans="1:9" ht="20" x14ac:dyDescent="0.25">
      <c r="A359" s="125"/>
      <c r="B359" s="125"/>
      <c r="C359" s="125"/>
      <c r="D359" s="125"/>
      <c r="E359" s="125"/>
      <c r="F359" s="125"/>
      <c r="G359" s="126"/>
    </row>
    <row r="360" spans="1:9" x14ac:dyDescent="0.2">
      <c r="A360" s="116" t="s">
        <v>766</v>
      </c>
      <c r="B360" s="50"/>
      <c r="C360" s="50"/>
      <c r="D360" s="50"/>
      <c r="E360" s="50"/>
      <c r="F360" s="50"/>
      <c r="G360" s="51"/>
      <c r="H360" s="28"/>
    </row>
    <row r="361" spans="1:9" x14ac:dyDescent="0.2">
      <c r="A361" s="28"/>
      <c r="G361" s="53"/>
      <c r="H361" s="28"/>
    </row>
    <row r="362" spans="1:9" x14ac:dyDescent="0.2">
      <c r="A362" s="28" t="s">
        <v>767</v>
      </c>
      <c r="B362" t="s">
        <v>768</v>
      </c>
      <c r="C362" t="s">
        <v>769</v>
      </c>
      <c r="D362">
        <v>1</v>
      </c>
      <c r="F362" s="68" t="s">
        <v>770</v>
      </c>
      <c r="G362" s="53">
        <v>1</v>
      </c>
    </row>
    <row r="363" spans="1:9" x14ac:dyDescent="0.2">
      <c r="A363" s="28" t="s">
        <v>767</v>
      </c>
      <c r="B363" t="s">
        <v>771</v>
      </c>
      <c r="C363" t="s">
        <v>772</v>
      </c>
      <c r="D363">
        <v>1</v>
      </c>
      <c r="F363" s="44" t="s">
        <v>773</v>
      </c>
      <c r="G363" s="53">
        <v>0</v>
      </c>
    </row>
    <row r="364" spans="1:9" x14ac:dyDescent="0.2">
      <c r="A364" s="2" t="s">
        <v>774</v>
      </c>
      <c r="D364" s="48">
        <f>SUM(D361:D363)</f>
        <v>2</v>
      </c>
      <c r="G364" s="99">
        <f>SUM(G361:G363)</f>
        <v>1</v>
      </c>
    </row>
    <row r="365" spans="1:9" x14ac:dyDescent="0.2">
      <c r="A365" s="2"/>
      <c r="D365" s="48"/>
      <c r="G365" s="43"/>
    </row>
    <row r="366" spans="1:9" x14ac:dyDescent="0.2">
      <c r="A366" s="58" t="s">
        <v>775</v>
      </c>
      <c r="B366" s="58" t="s">
        <v>89</v>
      </c>
      <c r="C366" s="58" t="s">
        <v>776</v>
      </c>
      <c r="D366" s="55">
        <v>1</v>
      </c>
      <c r="E366" s="58">
        <v>101939</v>
      </c>
      <c r="F366" s="93" t="s">
        <v>777</v>
      </c>
      <c r="G366" s="115">
        <v>1</v>
      </c>
    </row>
    <row r="367" spans="1:9" x14ac:dyDescent="0.2">
      <c r="A367" s="58" t="s">
        <v>778</v>
      </c>
      <c r="B367" s="58" t="s">
        <v>89</v>
      </c>
      <c r="C367" s="58" t="s">
        <v>779</v>
      </c>
      <c r="D367" s="55">
        <v>1</v>
      </c>
      <c r="E367" s="58">
        <v>101135</v>
      </c>
      <c r="F367" s="93" t="s">
        <v>780</v>
      </c>
      <c r="G367" s="115">
        <v>0</v>
      </c>
      <c r="H367" s="28"/>
    </row>
    <row r="368" spans="1:9" x14ac:dyDescent="0.2">
      <c r="A368" s="58" t="s">
        <v>778</v>
      </c>
      <c r="B368" s="58" t="s">
        <v>89</v>
      </c>
      <c r="C368" s="58" t="s">
        <v>781</v>
      </c>
      <c r="D368" s="55">
        <v>1</v>
      </c>
      <c r="E368" s="58">
        <v>99749</v>
      </c>
      <c r="F368" s="93" t="s">
        <v>782</v>
      </c>
      <c r="G368" s="115">
        <v>0</v>
      </c>
      <c r="H368" s="28"/>
    </row>
    <row r="369" spans="1:8" x14ac:dyDescent="0.2">
      <c r="A369" s="58" t="s">
        <v>778</v>
      </c>
      <c r="B369" s="58" t="s">
        <v>783</v>
      </c>
      <c r="C369" s="58" t="s">
        <v>784</v>
      </c>
      <c r="D369" s="55">
        <v>1</v>
      </c>
      <c r="E369" s="28"/>
      <c r="F369" s="93" t="s">
        <v>785</v>
      </c>
      <c r="G369" s="53">
        <v>1</v>
      </c>
    </row>
    <row r="370" spans="1:8" x14ac:dyDescent="0.2">
      <c r="A370" s="58" t="s">
        <v>778</v>
      </c>
      <c r="B370" s="58" t="s">
        <v>786</v>
      </c>
      <c r="C370" s="58" t="s">
        <v>787</v>
      </c>
      <c r="D370" s="55">
        <v>1</v>
      </c>
      <c r="E370" s="28"/>
      <c r="F370" s="68" t="s">
        <v>788</v>
      </c>
      <c r="G370" s="53">
        <v>0</v>
      </c>
      <c r="H370" s="28"/>
    </row>
    <row r="371" spans="1:8" x14ac:dyDescent="0.2">
      <c r="A371" s="58" t="s">
        <v>778</v>
      </c>
      <c r="B371" s="58" t="s">
        <v>786</v>
      </c>
      <c r="C371" s="58" t="s">
        <v>789</v>
      </c>
      <c r="D371" s="55">
        <v>1</v>
      </c>
      <c r="E371" s="28"/>
      <c r="F371" s="68" t="s">
        <v>790</v>
      </c>
      <c r="G371" s="53">
        <v>0</v>
      </c>
    </row>
    <row r="372" spans="1:8" x14ac:dyDescent="0.2">
      <c r="A372" s="2" t="s">
        <v>791</v>
      </c>
      <c r="D372" s="48">
        <f>SUM(D366:D371)</f>
        <v>6</v>
      </c>
      <c r="G372" s="99">
        <f>SUM(G366:G371)</f>
        <v>2</v>
      </c>
    </row>
    <row r="373" spans="1:8" x14ac:dyDescent="0.2">
      <c r="A373" s="28"/>
      <c r="F373" s="44"/>
      <c r="G373" s="53"/>
    </row>
    <row r="374" spans="1:8" x14ac:dyDescent="0.2">
      <c r="A374" s="28" t="s">
        <v>792</v>
      </c>
      <c r="B374" t="s">
        <v>793</v>
      </c>
      <c r="C374" t="s">
        <v>794</v>
      </c>
      <c r="D374">
        <v>1</v>
      </c>
      <c r="F374" s="44" t="s">
        <v>795</v>
      </c>
      <c r="G374" s="53">
        <v>0</v>
      </c>
    </row>
    <row r="375" spans="1:8" x14ac:dyDescent="0.2">
      <c r="A375" s="28" t="s">
        <v>792</v>
      </c>
      <c r="B375" s="28" t="s">
        <v>796</v>
      </c>
      <c r="C375" s="28" t="s">
        <v>797</v>
      </c>
      <c r="D375">
        <v>1</v>
      </c>
      <c r="F375" s="68" t="s">
        <v>798</v>
      </c>
      <c r="G375" s="8">
        <v>1</v>
      </c>
    </row>
    <row r="376" spans="1:8" x14ac:dyDescent="0.2">
      <c r="A376" t="s">
        <v>792</v>
      </c>
      <c r="B376" t="s">
        <v>799</v>
      </c>
      <c r="C376" t="s">
        <v>800</v>
      </c>
      <c r="D376">
        <v>1</v>
      </c>
      <c r="E376">
        <v>100517</v>
      </c>
      <c r="F376">
        <v>5454</v>
      </c>
      <c r="G376" s="8">
        <v>1</v>
      </c>
    </row>
    <row r="377" spans="1:8" x14ac:dyDescent="0.2">
      <c r="A377" t="s">
        <v>792</v>
      </c>
      <c r="B377" t="s">
        <v>799</v>
      </c>
      <c r="C377" t="s">
        <v>800</v>
      </c>
      <c r="D377">
        <v>1</v>
      </c>
      <c r="E377">
        <v>100517</v>
      </c>
      <c r="F377">
        <v>5456</v>
      </c>
      <c r="G377" s="8">
        <v>0</v>
      </c>
    </row>
    <row r="378" spans="1:8" x14ac:dyDescent="0.2">
      <c r="D378" s="48">
        <f ca="1">SUM(D374:D378)</f>
        <v>4</v>
      </c>
      <c r="G378" s="99">
        <f ca="1">SUM(G374:G378)</f>
        <v>2</v>
      </c>
    </row>
    <row r="379" spans="1:8" x14ac:dyDescent="0.2">
      <c r="A379" s="2" t="s">
        <v>801</v>
      </c>
      <c r="H379" s="28"/>
    </row>
    <row r="380" spans="1:8" x14ac:dyDescent="0.2">
      <c r="A380" t="s">
        <v>802</v>
      </c>
      <c r="B380" t="s">
        <v>803</v>
      </c>
      <c r="C380" t="s">
        <v>804</v>
      </c>
      <c r="D380">
        <v>1</v>
      </c>
      <c r="E380">
        <v>96859</v>
      </c>
      <c r="F380" s="44" t="s">
        <v>805</v>
      </c>
      <c r="G380" s="8">
        <v>1</v>
      </c>
    </row>
    <row r="381" spans="1:8" x14ac:dyDescent="0.2">
      <c r="A381" t="s">
        <v>802</v>
      </c>
      <c r="B381" t="s">
        <v>803</v>
      </c>
      <c r="C381" t="s">
        <v>806</v>
      </c>
      <c r="D381">
        <v>1</v>
      </c>
      <c r="E381">
        <v>96859</v>
      </c>
      <c r="F381" s="44" t="s">
        <v>807</v>
      </c>
      <c r="G381" s="8">
        <v>0</v>
      </c>
      <c r="H381" s="28"/>
    </row>
    <row r="382" spans="1:8" x14ac:dyDescent="0.2">
      <c r="A382" t="s">
        <v>802</v>
      </c>
      <c r="B382" t="s">
        <v>803</v>
      </c>
      <c r="C382" t="s">
        <v>808</v>
      </c>
      <c r="D382">
        <v>1</v>
      </c>
      <c r="E382">
        <v>96859</v>
      </c>
      <c r="F382">
        <v>11638</v>
      </c>
      <c r="G382" s="8">
        <v>0</v>
      </c>
    </row>
    <row r="383" spans="1:8" x14ac:dyDescent="0.2">
      <c r="A383" s="28" t="s">
        <v>802</v>
      </c>
      <c r="B383" s="28" t="s">
        <v>809</v>
      </c>
      <c r="C383" s="28" t="s">
        <v>810</v>
      </c>
      <c r="D383" s="28">
        <v>1</v>
      </c>
      <c r="E383" s="28"/>
      <c r="F383" s="68" t="s">
        <v>811</v>
      </c>
      <c r="G383" s="53">
        <v>1</v>
      </c>
    </row>
    <row r="384" spans="1:8" x14ac:dyDescent="0.2">
      <c r="A384" s="28" t="s">
        <v>802</v>
      </c>
      <c r="B384" s="28" t="s">
        <v>812</v>
      </c>
      <c r="C384" s="28" t="s">
        <v>813</v>
      </c>
      <c r="D384" s="28">
        <v>1</v>
      </c>
      <c r="E384" s="28"/>
      <c r="F384" s="68" t="s">
        <v>814</v>
      </c>
      <c r="G384" s="53">
        <v>0</v>
      </c>
    </row>
    <row r="385" spans="1:8" x14ac:dyDescent="0.2">
      <c r="A385" s="28" t="s">
        <v>802</v>
      </c>
      <c r="B385" s="28" t="s">
        <v>815</v>
      </c>
      <c r="C385" s="28" t="s">
        <v>816</v>
      </c>
      <c r="D385" s="28">
        <v>1</v>
      </c>
      <c r="E385" s="28"/>
      <c r="F385" s="68" t="s">
        <v>817</v>
      </c>
      <c r="G385" s="53">
        <v>0</v>
      </c>
    </row>
    <row r="386" spans="1:8" x14ac:dyDescent="0.2">
      <c r="A386" s="2" t="s">
        <v>818</v>
      </c>
      <c r="D386" s="48">
        <f ca="1">SUM(D376:D385)</f>
        <v>12</v>
      </c>
      <c r="G386" s="99">
        <f>SUM(G380:G385)</f>
        <v>2</v>
      </c>
    </row>
    <row r="387" spans="1:8" x14ac:dyDescent="0.2">
      <c r="A387" s="28"/>
      <c r="B387" s="28"/>
      <c r="C387" s="28"/>
      <c r="D387" s="67"/>
      <c r="G387" s="49"/>
    </row>
    <row r="388" spans="1:8" x14ac:dyDescent="0.2">
      <c r="A388" s="28" t="s">
        <v>819</v>
      </c>
      <c r="B388" t="s">
        <v>820</v>
      </c>
      <c r="C388" t="s">
        <v>821</v>
      </c>
      <c r="D388" s="28">
        <v>1</v>
      </c>
      <c r="E388">
        <v>91969</v>
      </c>
      <c r="F388">
        <v>15674</v>
      </c>
      <c r="G388" s="49">
        <v>1</v>
      </c>
    </row>
    <row r="389" spans="1:8" x14ac:dyDescent="0.2">
      <c r="A389" s="28" t="s">
        <v>819</v>
      </c>
      <c r="B389" t="s">
        <v>820</v>
      </c>
      <c r="C389" t="s">
        <v>822</v>
      </c>
      <c r="D389" s="28">
        <v>1</v>
      </c>
      <c r="E389">
        <v>96665</v>
      </c>
      <c r="F389">
        <v>15676</v>
      </c>
      <c r="G389" s="49">
        <v>0</v>
      </c>
    </row>
    <row r="390" spans="1:8" x14ac:dyDescent="0.2">
      <c r="A390" s="28" t="s">
        <v>819</v>
      </c>
      <c r="B390" t="s">
        <v>823</v>
      </c>
      <c r="C390" t="s">
        <v>824</v>
      </c>
      <c r="D390" s="28">
        <v>1</v>
      </c>
      <c r="E390">
        <v>101517</v>
      </c>
      <c r="F390">
        <v>15678</v>
      </c>
      <c r="G390" s="49">
        <v>0</v>
      </c>
    </row>
    <row r="391" spans="1:8" x14ac:dyDescent="0.2">
      <c r="A391" s="28" t="s">
        <v>819</v>
      </c>
      <c r="B391" t="s">
        <v>820</v>
      </c>
      <c r="C391" t="s">
        <v>825</v>
      </c>
      <c r="D391" s="28">
        <v>1</v>
      </c>
      <c r="E391">
        <v>98481</v>
      </c>
      <c r="F391">
        <v>15680</v>
      </c>
      <c r="G391" s="49">
        <v>0</v>
      </c>
    </row>
    <row r="392" spans="1:8" x14ac:dyDescent="0.2">
      <c r="A392" s="28" t="s">
        <v>819</v>
      </c>
      <c r="B392" t="s">
        <v>820</v>
      </c>
      <c r="C392" t="s">
        <v>826</v>
      </c>
      <c r="D392" s="28">
        <v>1</v>
      </c>
      <c r="E392">
        <v>91969</v>
      </c>
      <c r="F392">
        <v>15682</v>
      </c>
      <c r="G392" s="49">
        <v>0</v>
      </c>
    </row>
    <row r="393" spans="1:8" x14ac:dyDescent="0.2">
      <c r="A393" s="28" t="s">
        <v>819</v>
      </c>
      <c r="B393" t="s">
        <v>827</v>
      </c>
      <c r="C393" t="s">
        <v>828</v>
      </c>
      <c r="D393" s="28">
        <v>1</v>
      </c>
      <c r="E393">
        <v>88217</v>
      </c>
      <c r="F393">
        <v>15684</v>
      </c>
      <c r="G393" s="49">
        <v>0</v>
      </c>
    </row>
    <row r="394" spans="1:8" x14ac:dyDescent="0.2">
      <c r="A394" s="2" t="s">
        <v>829</v>
      </c>
      <c r="D394" s="48">
        <f>SUM(D388:D393)</f>
        <v>6</v>
      </c>
      <c r="G394" s="99">
        <f>SUM(G387:G393)</f>
        <v>1</v>
      </c>
    </row>
    <row r="395" spans="1:8" x14ac:dyDescent="0.2">
      <c r="A395" s="2"/>
      <c r="D395" s="48"/>
      <c r="G395" s="43"/>
    </row>
    <row r="396" spans="1:8" x14ac:dyDescent="0.2">
      <c r="A396" s="28" t="s">
        <v>830</v>
      </c>
      <c r="B396" t="s">
        <v>831</v>
      </c>
      <c r="C396" t="s">
        <v>832</v>
      </c>
      <c r="D396">
        <v>1</v>
      </c>
      <c r="E396">
        <v>73621</v>
      </c>
      <c r="F396">
        <v>3186</v>
      </c>
      <c r="G396" s="8">
        <v>1</v>
      </c>
    </row>
    <row r="397" spans="1:8" x14ac:dyDescent="0.2">
      <c r="A397" s="28" t="s">
        <v>830</v>
      </c>
      <c r="B397" t="s">
        <v>831</v>
      </c>
      <c r="C397" t="s">
        <v>833</v>
      </c>
      <c r="D397">
        <v>1</v>
      </c>
      <c r="E397">
        <v>73619</v>
      </c>
      <c r="F397">
        <v>5644</v>
      </c>
      <c r="G397" s="8">
        <v>0</v>
      </c>
    </row>
    <row r="398" spans="1:8" x14ac:dyDescent="0.2">
      <c r="A398" s="2" t="s">
        <v>830</v>
      </c>
      <c r="D398" s="48"/>
      <c r="G398" s="99">
        <f>SUM(G396:G397)</f>
        <v>1</v>
      </c>
      <c r="H398" s="2"/>
    </row>
    <row r="399" spans="1:8" x14ac:dyDescent="0.2">
      <c r="A399" s="2"/>
      <c r="D399" s="48"/>
      <c r="G399" s="43"/>
    </row>
    <row r="400" spans="1:8" x14ac:dyDescent="0.2">
      <c r="A400" t="s">
        <v>834</v>
      </c>
      <c r="B400" t="s">
        <v>835</v>
      </c>
      <c r="C400" t="s">
        <v>836</v>
      </c>
      <c r="D400">
        <v>1</v>
      </c>
      <c r="E400">
        <v>93377</v>
      </c>
      <c r="F400">
        <v>7278</v>
      </c>
      <c r="G400" s="8">
        <v>1</v>
      </c>
    </row>
    <row r="401" spans="1:9" s="2" customFormat="1" x14ac:dyDescent="0.2">
      <c r="A401" t="s">
        <v>834</v>
      </c>
      <c r="B401" s="28" t="s">
        <v>837</v>
      </c>
      <c r="C401" t="s">
        <v>838</v>
      </c>
      <c r="D401">
        <v>1</v>
      </c>
      <c r="E401">
        <v>100033</v>
      </c>
      <c r="F401">
        <v>7280</v>
      </c>
      <c r="G401" s="8">
        <v>0</v>
      </c>
      <c r="H401"/>
      <c r="I401" s="29"/>
    </row>
    <row r="402" spans="1:9" s="2" customFormat="1" x14ac:dyDescent="0.2">
      <c r="A402" t="s">
        <v>834</v>
      </c>
      <c r="B402" s="28" t="s">
        <v>837</v>
      </c>
      <c r="C402" t="s">
        <v>839</v>
      </c>
      <c r="D402">
        <v>1</v>
      </c>
      <c r="E402">
        <v>101875</v>
      </c>
      <c r="F402">
        <v>10864</v>
      </c>
      <c r="G402" s="8">
        <v>0</v>
      </c>
      <c r="H402"/>
      <c r="I402" s="29"/>
    </row>
    <row r="403" spans="1:9" s="2" customFormat="1" x14ac:dyDescent="0.2">
      <c r="A403" t="s">
        <v>834</v>
      </c>
      <c r="B403" s="28" t="s">
        <v>837</v>
      </c>
      <c r="C403" t="s">
        <v>840</v>
      </c>
      <c r="D403">
        <v>1</v>
      </c>
      <c r="E403">
        <v>100275</v>
      </c>
      <c r="F403">
        <v>10866</v>
      </c>
      <c r="G403" s="8">
        <v>0</v>
      </c>
      <c r="H403"/>
      <c r="I403" s="29"/>
    </row>
    <row r="404" spans="1:9" s="2" customFormat="1" x14ac:dyDescent="0.2">
      <c r="A404" t="s">
        <v>834</v>
      </c>
      <c r="B404" s="28" t="s">
        <v>841</v>
      </c>
      <c r="C404" t="s">
        <v>842</v>
      </c>
      <c r="D404">
        <v>1</v>
      </c>
      <c r="E404">
        <v>98295</v>
      </c>
      <c r="F404">
        <v>10870</v>
      </c>
      <c r="G404" s="8">
        <v>0</v>
      </c>
      <c r="H404"/>
      <c r="I404" s="29"/>
    </row>
    <row r="405" spans="1:9" x14ac:dyDescent="0.2">
      <c r="A405" t="s">
        <v>834</v>
      </c>
      <c r="B405" s="28" t="s">
        <v>837</v>
      </c>
      <c r="C405" t="s">
        <v>843</v>
      </c>
      <c r="D405">
        <v>1</v>
      </c>
      <c r="E405">
        <v>100259</v>
      </c>
      <c r="F405">
        <v>10872</v>
      </c>
      <c r="G405" s="8">
        <v>0</v>
      </c>
    </row>
    <row r="406" spans="1:9" x14ac:dyDescent="0.2">
      <c r="A406" t="s">
        <v>834</v>
      </c>
      <c r="B406" t="s">
        <v>837</v>
      </c>
      <c r="C406" t="s">
        <v>844</v>
      </c>
      <c r="D406">
        <v>1</v>
      </c>
      <c r="E406">
        <v>95707</v>
      </c>
      <c r="F406">
        <v>10874</v>
      </c>
      <c r="G406" s="8">
        <v>0</v>
      </c>
    </row>
    <row r="407" spans="1:9" x14ac:dyDescent="0.2">
      <c r="A407" t="s">
        <v>834</v>
      </c>
      <c r="B407" t="s">
        <v>845</v>
      </c>
      <c r="C407" t="s">
        <v>846</v>
      </c>
      <c r="D407">
        <v>1</v>
      </c>
      <c r="E407">
        <v>96363</v>
      </c>
      <c r="F407">
        <v>10876</v>
      </c>
      <c r="G407" s="8">
        <v>0</v>
      </c>
    </row>
    <row r="408" spans="1:9" x14ac:dyDescent="0.2">
      <c r="A408" s="2" t="s">
        <v>847</v>
      </c>
      <c r="D408" s="48">
        <f>SUM(D400:D407)</f>
        <v>8</v>
      </c>
      <c r="G408" s="99">
        <f>SUM(G400:G407)</f>
        <v>1</v>
      </c>
    </row>
    <row r="409" spans="1:9" x14ac:dyDescent="0.2">
      <c r="A409" s="2"/>
      <c r="D409" s="48"/>
    </row>
    <row r="410" spans="1:9" s="2" customFormat="1" x14ac:dyDescent="0.2">
      <c r="A410" t="s">
        <v>848</v>
      </c>
      <c r="B410" t="s">
        <v>849</v>
      </c>
      <c r="C410" t="s">
        <v>850</v>
      </c>
      <c r="D410">
        <v>1</v>
      </c>
      <c r="E410">
        <v>99603</v>
      </c>
      <c r="F410">
        <v>11520</v>
      </c>
      <c r="G410" s="8">
        <v>1</v>
      </c>
      <c r="H410"/>
      <c r="I410" s="29"/>
    </row>
    <row r="411" spans="1:9" s="2" customFormat="1" x14ac:dyDescent="0.2">
      <c r="A411" s="28" t="s">
        <v>848</v>
      </c>
      <c r="B411" s="28" t="s">
        <v>851</v>
      </c>
      <c r="C411" s="28" t="s">
        <v>852</v>
      </c>
      <c r="D411" s="28">
        <v>1</v>
      </c>
      <c r="E411" s="28">
        <v>101791</v>
      </c>
      <c r="F411" s="28">
        <v>11522</v>
      </c>
      <c r="G411" s="53">
        <v>0</v>
      </c>
      <c r="H411"/>
      <c r="I411" s="29"/>
    </row>
    <row r="412" spans="1:9" x14ac:dyDescent="0.2">
      <c r="A412" t="s">
        <v>848</v>
      </c>
      <c r="B412" s="28" t="s">
        <v>853</v>
      </c>
      <c r="C412" t="s">
        <v>854</v>
      </c>
      <c r="D412">
        <v>1</v>
      </c>
      <c r="E412">
        <v>96921</v>
      </c>
      <c r="F412">
        <v>11524</v>
      </c>
      <c r="G412" s="8">
        <v>0</v>
      </c>
    </row>
    <row r="413" spans="1:9" x14ac:dyDescent="0.2">
      <c r="A413" t="s">
        <v>848</v>
      </c>
      <c r="B413" s="28" t="s">
        <v>855</v>
      </c>
      <c r="C413" t="s">
        <v>856</v>
      </c>
      <c r="D413">
        <v>1</v>
      </c>
      <c r="E413">
        <v>100419</v>
      </c>
      <c r="F413">
        <v>11526</v>
      </c>
      <c r="G413" s="8">
        <v>0</v>
      </c>
    </row>
    <row r="414" spans="1:9" x14ac:dyDescent="0.2">
      <c r="A414" t="s">
        <v>848</v>
      </c>
      <c r="B414" s="28" t="s">
        <v>857</v>
      </c>
      <c r="C414" t="s">
        <v>858</v>
      </c>
      <c r="D414">
        <v>1</v>
      </c>
      <c r="E414">
        <v>100443</v>
      </c>
      <c r="F414">
        <v>11528</v>
      </c>
      <c r="G414" s="8">
        <v>0</v>
      </c>
    </row>
    <row r="415" spans="1:9" x14ac:dyDescent="0.2">
      <c r="A415" t="s">
        <v>848</v>
      </c>
      <c r="B415" t="s">
        <v>859</v>
      </c>
      <c r="C415" t="s">
        <v>860</v>
      </c>
      <c r="D415">
        <v>1</v>
      </c>
      <c r="E415">
        <v>100941</v>
      </c>
      <c r="F415">
        <v>11756</v>
      </c>
      <c r="G415" s="8">
        <v>0</v>
      </c>
    </row>
    <row r="416" spans="1:9" x14ac:dyDescent="0.2">
      <c r="A416" t="s">
        <v>848</v>
      </c>
      <c r="B416" s="28" t="s">
        <v>861</v>
      </c>
      <c r="C416" t="s">
        <v>862</v>
      </c>
      <c r="D416">
        <v>1</v>
      </c>
      <c r="E416">
        <v>101413</v>
      </c>
      <c r="F416">
        <v>11758</v>
      </c>
      <c r="G416" s="8">
        <v>0</v>
      </c>
    </row>
    <row r="417" spans="1:7" x14ac:dyDescent="0.2">
      <c r="A417" t="s">
        <v>848</v>
      </c>
      <c r="B417" t="s">
        <v>863</v>
      </c>
      <c r="C417" t="s">
        <v>864</v>
      </c>
      <c r="D417">
        <v>1</v>
      </c>
      <c r="E417">
        <v>101859</v>
      </c>
      <c r="F417">
        <v>11760</v>
      </c>
      <c r="G417" s="8">
        <v>1</v>
      </c>
    </row>
    <row r="418" spans="1:7" x14ac:dyDescent="0.2">
      <c r="A418" t="s">
        <v>848</v>
      </c>
      <c r="B418" t="s">
        <v>865</v>
      </c>
      <c r="C418" t="s">
        <v>866</v>
      </c>
      <c r="D418">
        <v>1</v>
      </c>
      <c r="E418">
        <v>94817</v>
      </c>
      <c r="F418">
        <v>11762</v>
      </c>
      <c r="G418" s="8">
        <v>0</v>
      </c>
    </row>
    <row r="419" spans="1:7" x14ac:dyDescent="0.2">
      <c r="A419" t="s">
        <v>848</v>
      </c>
      <c r="B419" s="28" t="s">
        <v>867</v>
      </c>
      <c r="C419" t="s">
        <v>868</v>
      </c>
      <c r="D419">
        <v>1</v>
      </c>
      <c r="E419">
        <v>101255</v>
      </c>
      <c r="F419">
        <v>11764</v>
      </c>
      <c r="G419" s="8">
        <v>0</v>
      </c>
    </row>
    <row r="420" spans="1:7" x14ac:dyDescent="0.2">
      <c r="A420" s="2" t="s">
        <v>869</v>
      </c>
      <c r="D420" s="48">
        <f>SUM(D410:D419)</f>
        <v>10</v>
      </c>
      <c r="G420" s="99">
        <f>SUM(G410:G419)</f>
        <v>2</v>
      </c>
    </row>
    <row r="421" spans="1:7" x14ac:dyDescent="0.2">
      <c r="A421" s="28"/>
      <c r="B421" s="28"/>
      <c r="F421" s="44"/>
      <c r="G421" s="53"/>
    </row>
    <row r="422" spans="1:7" x14ac:dyDescent="0.2">
      <c r="A422" s="2" t="s">
        <v>870</v>
      </c>
      <c r="D422" s="48"/>
    </row>
    <row r="423" spans="1:7" x14ac:dyDescent="0.2">
      <c r="A423" t="s">
        <v>871</v>
      </c>
      <c r="B423" s="28" t="s">
        <v>872</v>
      </c>
      <c r="C423" t="s">
        <v>873</v>
      </c>
      <c r="D423">
        <v>1</v>
      </c>
      <c r="E423">
        <v>87935</v>
      </c>
      <c r="F423">
        <v>5434</v>
      </c>
      <c r="G423" s="8">
        <v>0</v>
      </c>
    </row>
    <row r="424" spans="1:7" x14ac:dyDescent="0.2">
      <c r="A424" s="28" t="s">
        <v>871</v>
      </c>
      <c r="B424" s="28" t="s">
        <v>874</v>
      </c>
      <c r="C424" s="28" t="s">
        <v>875</v>
      </c>
      <c r="D424" s="28">
        <v>1</v>
      </c>
      <c r="E424" s="28">
        <v>101225</v>
      </c>
      <c r="F424" s="28">
        <v>5436</v>
      </c>
      <c r="G424" s="53">
        <v>0</v>
      </c>
    </row>
    <row r="425" spans="1:7" x14ac:dyDescent="0.2">
      <c r="A425" s="28" t="s">
        <v>871</v>
      </c>
      <c r="B425" t="s">
        <v>876</v>
      </c>
      <c r="C425" t="s">
        <v>877</v>
      </c>
      <c r="D425">
        <v>1</v>
      </c>
      <c r="E425">
        <v>95969</v>
      </c>
      <c r="F425">
        <v>5440</v>
      </c>
      <c r="G425" s="8">
        <v>0</v>
      </c>
    </row>
    <row r="426" spans="1:7" x14ac:dyDescent="0.2">
      <c r="A426" s="28" t="s">
        <v>871</v>
      </c>
      <c r="B426" t="s">
        <v>878</v>
      </c>
      <c r="C426" t="s">
        <v>879</v>
      </c>
      <c r="D426">
        <v>1</v>
      </c>
      <c r="E426">
        <v>76445</v>
      </c>
      <c r="F426">
        <v>5442</v>
      </c>
      <c r="G426" s="8">
        <v>0</v>
      </c>
    </row>
    <row r="427" spans="1:7" x14ac:dyDescent="0.2">
      <c r="A427" s="28" t="s">
        <v>871</v>
      </c>
      <c r="B427" t="s">
        <v>880</v>
      </c>
      <c r="C427" t="s">
        <v>881</v>
      </c>
      <c r="D427">
        <v>1</v>
      </c>
      <c r="E427">
        <v>94605</v>
      </c>
      <c r="F427">
        <v>5444</v>
      </c>
      <c r="G427" s="8">
        <v>0</v>
      </c>
    </row>
    <row r="428" spans="1:7" x14ac:dyDescent="0.2">
      <c r="A428" t="s">
        <v>871</v>
      </c>
      <c r="B428" t="s">
        <v>882</v>
      </c>
      <c r="C428" t="s">
        <v>883</v>
      </c>
      <c r="D428">
        <v>1</v>
      </c>
      <c r="E428">
        <v>84693</v>
      </c>
      <c r="F428">
        <v>9236</v>
      </c>
      <c r="G428" s="53">
        <v>1</v>
      </c>
    </row>
    <row r="429" spans="1:7" x14ac:dyDescent="0.2">
      <c r="A429" s="2" t="s">
        <v>884</v>
      </c>
      <c r="D429" s="48">
        <f>SUM(D423:D428)</f>
        <v>6</v>
      </c>
      <c r="G429" s="99">
        <f>SUM(G423:G428)</f>
        <v>1</v>
      </c>
    </row>
    <row r="430" spans="1:7" x14ac:dyDescent="0.2">
      <c r="A430" s="28"/>
      <c r="F430" s="44"/>
      <c r="G430" s="53"/>
    </row>
    <row r="431" spans="1:7" x14ac:dyDescent="0.2">
      <c r="F431" s="44"/>
      <c r="G431" s="53"/>
    </row>
    <row r="432" spans="1:7" x14ac:dyDescent="0.2">
      <c r="A432" s="28" t="s">
        <v>885</v>
      </c>
      <c r="B432" s="28" t="s">
        <v>886</v>
      </c>
      <c r="C432" s="28" t="s">
        <v>887</v>
      </c>
      <c r="D432">
        <v>1</v>
      </c>
      <c r="E432">
        <v>96625</v>
      </c>
      <c r="F432">
        <v>7524</v>
      </c>
      <c r="G432" s="53">
        <v>1</v>
      </c>
    </row>
    <row r="433" spans="1:7" x14ac:dyDescent="0.2">
      <c r="A433" t="s">
        <v>885</v>
      </c>
      <c r="B433" s="28" t="s">
        <v>888</v>
      </c>
      <c r="C433" s="28" t="s">
        <v>889</v>
      </c>
      <c r="D433">
        <v>1</v>
      </c>
      <c r="E433">
        <v>101153</v>
      </c>
      <c r="F433">
        <v>7490</v>
      </c>
      <c r="G433" s="8">
        <v>0</v>
      </c>
    </row>
    <row r="434" spans="1:7" x14ac:dyDescent="0.2">
      <c r="A434" s="2" t="s">
        <v>890</v>
      </c>
      <c r="D434" s="48">
        <f>SUM(D430:D433)</f>
        <v>2</v>
      </c>
      <c r="G434" s="99">
        <f>SUM(G432:G433)</f>
        <v>1</v>
      </c>
    </row>
    <row r="435" spans="1:7" x14ac:dyDescent="0.2">
      <c r="A435" s="2"/>
      <c r="C435" s="28"/>
      <c r="D435" s="48"/>
      <c r="G435" s="43"/>
    </row>
    <row r="436" spans="1:7" x14ac:dyDescent="0.2">
      <c r="A436" s="28" t="s">
        <v>891</v>
      </c>
      <c r="B436" t="s">
        <v>892</v>
      </c>
      <c r="C436" t="s">
        <v>893</v>
      </c>
      <c r="D436">
        <v>1</v>
      </c>
      <c r="F436">
        <v>3260</v>
      </c>
      <c r="G436" s="54">
        <v>1</v>
      </c>
    </row>
    <row r="437" spans="1:7" x14ac:dyDescent="0.2">
      <c r="A437" s="28" t="s">
        <v>891</v>
      </c>
      <c r="B437" s="28" t="s">
        <v>894</v>
      </c>
      <c r="C437" t="s">
        <v>895</v>
      </c>
      <c r="D437">
        <v>1</v>
      </c>
      <c r="F437">
        <v>5840</v>
      </c>
      <c r="G437" s="8">
        <v>0</v>
      </c>
    </row>
    <row r="438" spans="1:7" x14ac:dyDescent="0.2">
      <c r="A438" s="28" t="s">
        <v>891</v>
      </c>
      <c r="B438" t="s">
        <v>896</v>
      </c>
      <c r="C438" t="s">
        <v>897</v>
      </c>
      <c r="D438">
        <v>1</v>
      </c>
      <c r="F438">
        <v>5846</v>
      </c>
      <c r="G438" s="8">
        <v>0</v>
      </c>
    </row>
    <row r="439" spans="1:7" x14ac:dyDescent="0.2">
      <c r="A439" s="28" t="s">
        <v>891</v>
      </c>
      <c r="B439" t="s">
        <v>898</v>
      </c>
      <c r="C439" t="s">
        <v>899</v>
      </c>
      <c r="D439">
        <v>1</v>
      </c>
      <c r="F439">
        <v>5850</v>
      </c>
      <c r="G439" s="8">
        <v>0</v>
      </c>
    </row>
    <row r="440" spans="1:7" x14ac:dyDescent="0.2">
      <c r="A440" s="28" t="s">
        <v>891</v>
      </c>
      <c r="B440" t="s">
        <v>900</v>
      </c>
      <c r="C440" t="s">
        <v>901</v>
      </c>
      <c r="D440">
        <v>1</v>
      </c>
      <c r="F440">
        <v>5852</v>
      </c>
      <c r="G440" s="8">
        <v>0</v>
      </c>
    </row>
    <row r="441" spans="1:7" x14ac:dyDescent="0.2">
      <c r="A441" s="28" t="s">
        <v>891</v>
      </c>
      <c r="B441" s="28" t="s">
        <v>902</v>
      </c>
      <c r="C441" s="28" t="s">
        <v>903</v>
      </c>
      <c r="D441">
        <v>1</v>
      </c>
      <c r="F441">
        <v>5858</v>
      </c>
      <c r="G441" s="8">
        <v>0</v>
      </c>
    </row>
    <row r="442" spans="1:7" x14ac:dyDescent="0.2">
      <c r="A442" s="28" t="s">
        <v>891</v>
      </c>
      <c r="B442" s="28" t="s">
        <v>904</v>
      </c>
      <c r="C442" s="28" t="s">
        <v>905</v>
      </c>
      <c r="D442">
        <v>1</v>
      </c>
      <c r="F442">
        <v>5844</v>
      </c>
      <c r="G442" s="8">
        <v>0</v>
      </c>
    </row>
    <row r="443" spans="1:7" x14ac:dyDescent="0.2">
      <c r="A443" s="28" t="s">
        <v>906</v>
      </c>
      <c r="B443" s="28" t="s">
        <v>907</v>
      </c>
      <c r="C443" s="28" t="s">
        <v>908</v>
      </c>
      <c r="D443">
        <v>1</v>
      </c>
      <c r="F443" s="44" t="s">
        <v>909</v>
      </c>
      <c r="G443" s="54">
        <v>0</v>
      </c>
    </row>
    <row r="444" spans="1:7" x14ac:dyDescent="0.2">
      <c r="A444" s="2" t="s">
        <v>910</v>
      </c>
      <c r="C444" s="28"/>
      <c r="D444" s="2">
        <f>SUM(D436:D443)</f>
        <v>8</v>
      </c>
      <c r="G444" s="99">
        <f>SUM(G436:G443)</f>
        <v>1</v>
      </c>
    </row>
    <row r="445" spans="1:7" x14ac:dyDescent="0.2">
      <c r="A445" s="2"/>
      <c r="C445" s="28"/>
      <c r="D445" s="2"/>
    </row>
    <row r="446" spans="1:7" x14ac:dyDescent="0.2">
      <c r="A446" t="s">
        <v>911</v>
      </c>
      <c r="B446" t="s">
        <v>912</v>
      </c>
      <c r="C446" t="s">
        <v>913</v>
      </c>
      <c r="D446">
        <v>1</v>
      </c>
      <c r="E446">
        <v>78987</v>
      </c>
      <c r="F446">
        <v>3074</v>
      </c>
      <c r="G446" s="53">
        <v>1</v>
      </c>
    </row>
    <row r="447" spans="1:7" x14ac:dyDescent="0.2">
      <c r="A447" t="s">
        <v>911</v>
      </c>
      <c r="B447" t="s">
        <v>914</v>
      </c>
      <c r="C447" t="s">
        <v>915</v>
      </c>
      <c r="D447">
        <v>1</v>
      </c>
      <c r="E447">
        <v>101745</v>
      </c>
      <c r="F447">
        <v>3076</v>
      </c>
      <c r="G447" s="8">
        <v>0</v>
      </c>
    </row>
    <row r="448" spans="1:7" x14ac:dyDescent="0.2">
      <c r="A448" s="28" t="s">
        <v>911</v>
      </c>
      <c r="B448" t="s">
        <v>916</v>
      </c>
      <c r="C448" t="s">
        <v>917</v>
      </c>
      <c r="D448">
        <v>1</v>
      </c>
      <c r="E448">
        <v>97535</v>
      </c>
      <c r="F448">
        <v>3078</v>
      </c>
      <c r="G448" s="8">
        <v>0</v>
      </c>
    </row>
    <row r="449" spans="1:7" x14ac:dyDescent="0.2">
      <c r="A449" s="28" t="s">
        <v>911</v>
      </c>
      <c r="B449" s="28" t="s">
        <v>918</v>
      </c>
      <c r="C449" t="s">
        <v>919</v>
      </c>
      <c r="D449">
        <v>1</v>
      </c>
      <c r="E449">
        <v>100077</v>
      </c>
      <c r="F449">
        <v>3080</v>
      </c>
      <c r="G449" s="8">
        <v>0</v>
      </c>
    </row>
    <row r="450" spans="1:7" x14ac:dyDescent="0.2">
      <c r="A450" s="28" t="s">
        <v>911</v>
      </c>
      <c r="B450" s="28" t="s">
        <v>920</v>
      </c>
      <c r="C450" t="s">
        <v>921</v>
      </c>
      <c r="D450">
        <v>1</v>
      </c>
      <c r="E450">
        <v>100507</v>
      </c>
      <c r="F450">
        <v>3082</v>
      </c>
      <c r="G450" s="8">
        <v>0</v>
      </c>
    </row>
    <row r="451" spans="1:7" x14ac:dyDescent="0.2">
      <c r="A451" t="s">
        <v>911</v>
      </c>
      <c r="B451" t="s">
        <v>922</v>
      </c>
      <c r="C451" t="s">
        <v>923</v>
      </c>
      <c r="D451">
        <v>1</v>
      </c>
      <c r="E451">
        <v>96489</v>
      </c>
      <c r="F451">
        <v>3084</v>
      </c>
      <c r="G451" s="8">
        <v>0</v>
      </c>
    </row>
    <row r="452" spans="1:7" x14ac:dyDescent="0.2">
      <c r="A452" s="28" t="s">
        <v>911</v>
      </c>
      <c r="B452" t="s">
        <v>924</v>
      </c>
      <c r="C452" t="s">
        <v>925</v>
      </c>
      <c r="D452">
        <v>1</v>
      </c>
      <c r="E452">
        <v>95025</v>
      </c>
      <c r="F452">
        <v>3086</v>
      </c>
      <c r="G452" s="8">
        <v>0</v>
      </c>
    </row>
    <row r="453" spans="1:7" x14ac:dyDescent="0.2">
      <c r="A453" s="28" t="s">
        <v>911</v>
      </c>
      <c r="B453" s="28" t="s">
        <v>926</v>
      </c>
      <c r="C453" t="s">
        <v>927</v>
      </c>
      <c r="D453">
        <v>1</v>
      </c>
      <c r="E453">
        <v>102165</v>
      </c>
      <c r="F453">
        <v>3088</v>
      </c>
      <c r="G453" s="8">
        <v>0</v>
      </c>
    </row>
    <row r="454" spans="1:7" x14ac:dyDescent="0.2">
      <c r="A454" s="28" t="s">
        <v>911</v>
      </c>
      <c r="B454" t="s">
        <v>928</v>
      </c>
      <c r="C454" t="s">
        <v>929</v>
      </c>
      <c r="D454">
        <v>1</v>
      </c>
      <c r="E454">
        <v>92683</v>
      </c>
      <c r="F454">
        <v>3090</v>
      </c>
      <c r="G454" s="8">
        <v>0</v>
      </c>
    </row>
    <row r="455" spans="1:7" x14ac:dyDescent="0.2">
      <c r="A455" s="28" t="s">
        <v>911</v>
      </c>
      <c r="B455" t="s">
        <v>930</v>
      </c>
      <c r="C455" t="s">
        <v>931</v>
      </c>
      <c r="D455">
        <v>1</v>
      </c>
      <c r="E455">
        <v>98205</v>
      </c>
      <c r="F455">
        <v>3092</v>
      </c>
      <c r="G455" s="8">
        <v>0</v>
      </c>
    </row>
    <row r="456" spans="1:7" x14ac:dyDescent="0.2">
      <c r="A456" s="28" t="s">
        <v>911</v>
      </c>
      <c r="B456" s="28" t="s">
        <v>932</v>
      </c>
      <c r="C456" t="s">
        <v>933</v>
      </c>
      <c r="D456">
        <v>1</v>
      </c>
      <c r="F456" s="44" t="s">
        <v>934</v>
      </c>
      <c r="G456" s="8">
        <v>0</v>
      </c>
    </row>
    <row r="457" spans="1:7" x14ac:dyDescent="0.2">
      <c r="A457" s="28" t="s">
        <v>911</v>
      </c>
      <c r="B457" t="s">
        <v>935</v>
      </c>
      <c r="C457" t="s">
        <v>936</v>
      </c>
      <c r="D457">
        <v>1</v>
      </c>
      <c r="E457">
        <v>97943</v>
      </c>
      <c r="F457">
        <v>9516</v>
      </c>
      <c r="G457" s="8">
        <v>0</v>
      </c>
    </row>
    <row r="458" spans="1:7" x14ac:dyDescent="0.2">
      <c r="A458" s="2" t="s">
        <v>937</v>
      </c>
      <c r="D458" s="48">
        <f>SUM(D446:D457)</f>
        <v>12</v>
      </c>
      <c r="G458" s="99">
        <f>SUM(G446:G457)</f>
        <v>1</v>
      </c>
    </row>
    <row r="459" spans="1:7" x14ac:dyDescent="0.2">
      <c r="A459" s="2"/>
      <c r="D459" s="48"/>
      <c r="G459" s="43"/>
    </row>
    <row r="460" spans="1:7" x14ac:dyDescent="0.2">
      <c r="A460" s="28" t="s">
        <v>938</v>
      </c>
      <c r="B460" t="s">
        <v>939</v>
      </c>
      <c r="C460" t="s">
        <v>940</v>
      </c>
      <c r="D460">
        <v>1</v>
      </c>
      <c r="E460">
        <v>89935</v>
      </c>
      <c r="F460">
        <v>3586</v>
      </c>
      <c r="G460" s="8">
        <v>1</v>
      </c>
    </row>
    <row r="461" spans="1:7" ht="18.75" customHeight="1" x14ac:dyDescent="0.2">
      <c r="A461" s="28" t="s">
        <v>938</v>
      </c>
      <c r="B461" t="s">
        <v>941</v>
      </c>
      <c r="C461" s="28" t="s">
        <v>942</v>
      </c>
      <c r="D461">
        <v>1</v>
      </c>
      <c r="E461">
        <v>84311</v>
      </c>
      <c r="F461">
        <v>5744</v>
      </c>
      <c r="G461" s="8">
        <v>0</v>
      </c>
    </row>
    <row r="462" spans="1:7" x14ac:dyDescent="0.2">
      <c r="A462" s="28" t="s">
        <v>938</v>
      </c>
      <c r="B462" t="s">
        <v>943</v>
      </c>
      <c r="C462" t="s">
        <v>944</v>
      </c>
      <c r="D462">
        <v>1</v>
      </c>
      <c r="E462">
        <v>79551</v>
      </c>
      <c r="F462">
        <v>5754</v>
      </c>
      <c r="G462" s="53">
        <v>0</v>
      </c>
    </row>
    <row r="463" spans="1:7" x14ac:dyDescent="0.2">
      <c r="A463" s="28" t="s">
        <v>945</v>
      </c>
      <c r="B463" t="s">
        <v>946</v>
      </c>
      <c r="C463" t="s">
        <v>947</v>
      </c>
      <c r="D463">
        <v>1</v>
      </c>
      <c r="E463">
        <v>99873</v>
      </c>
      <c r="F463" s="44" t="s">
        <v>948</v>
      </c>
      <c r="G463" s="53">
        <v>1</v>
      </c>
    </row>
    <row r="464" spans="1:7" x14ac:dyDescent="0.2">
      <c r="A464" s="28" t="s">
        <v>949</v>
      </c>
      <c r="B464" t="s">
        <v>950</v>
      </c>
      <c r="C464" t="s">
        <v>951</v>
      </c>
      <c r="D464">
        <v>1</v>
      </c>
      <c r="E464">
        <v>91903</v>
      </c>
      <c r="F464" s="44" t="s">
        <v>952</v>
      </c>
      <c r="G464" s="53">
        <v>0</v>
      </c>
    </row>
    <row r="465" spans="1:7" x14ac:dyDescent="0.2">
      <c r="A465" s="28" t="s">
        <v>949</v>
      </c>
      <c r="B465" s="28" t="s">
        <v>953</v>
      </c>
      <c r="C465" t="s">
        <v>954</v>
      </c>
      <c r="D465">
        <v>1</v>
      </c>
      <c r="F465" s="44" t="s">
        <v>955</v>
      </c>
      <c r="G465" s="53">
        <v>0</v>
      </c>
    </row>
    <row r="466" spans="1:7" x14ac:dyDescent="0.2">
      <c r="A466" s="2" t="s">
        <v>956</v>
      </c>
      <c r="D466" s="48">
        <f>SUM(D460:D465)</f>
        <v>6</v>
      </c>
      <c r="G466" s="99">
        <f>SUM(G460:G465)</f>
        <v>2</v>
      </c>
    </row>
    <row r="467" spans="1:7" x14ac:dyDescent="0.2">
      <c r="A467" s="2"/>
      <c r="D467" s="48"/>
      <c r="G467" s="43"/>
    </row>
    <row r="468" spans="1:7" x14ac:dyDescent="0.2">
      <c r="F468" s="136" t="s">
        <v>1495</v>
      </c>
      <c r="G468" s="9">
        <v>18</v>
      </c>
    </row>
  </sheetData>
  <mergeCells count="1">
    <mergeCell ref="D357:E357"/>
  </mergeCells>
  <phoneticPr fontId="0" type="noConversion"/>
  <conditionalFormatting sqref="A4:B13 A16:B16 A18:B24 A47:B47 A68:B68 A76:B76 A86:B86 A180:B181 A260:B260 A364:B365 A369:B372">
    <cfRule type="cellIs" priority="1" stopIfTrue="1" operator="greaterThanOrEqual">
      <formula>"b212"</formula>
    </cfRule>
  </conditionalFormatting>
  <printOptions horizontalCentered="1"/>
  <pageMargins left="0" right="0" top="0" bottom="0" header="0" footer="0"/>
  <pageSetup scale="62" fitToWidth="5" fitToHeight="6" orientation="portrait" r:id="rId1"/>
  <headerFooter scaleWithDoc="0" alignWithMargins="0"/>
  <rowBreaks count="1" manualBreakCount="1">
    <brk id="376" max="9" man="1"/>
  </rowBreaks>
  <ignoredErrors>
    <ignoredError sqref="D394 D408 G408 D45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AABE7-B703-EF49-8DAD-8DD634AB699A}">
  <dimension ref="A1:S211"/>
  <sheetViews>
    <sheetView tabSelected="1" topLeftCell="A172" zoomScale="101" workbookViewId="0">
      <selection activeCell="C211" sqref="C211"/>
    </sheetView>
  </sheetViews>
  <sheetFormatPr baseColWidth="10" defaultColWidth="8.83203125" defaultRowHeight="13" x14ac:dyDescent="0.15"/>
  <cols>
    <col min="1" max="1" width="6.83203125" bestFit="1" customWidth="1"/>
    <col min="2" max="2" width="25.5" hidden="1" customWidth="1"/>
    <col min="3" max="3" width="36.1640625" bestFit="1" customWidth="1"/>
    <col min="4" max="5" width="4.5" bestFit="1" customWidth="1"/>
    <col min="6" max="6" width="10" bestFit="1" customWidth="1"/>
    <col min="7" max="7" width="9.83203125" bestFit="1" customWidth="1"/>
    <col min="9" max="9" width="14.33203125" customWidth="1"/>
    <col min="10" max="12" width="14" style="8" customWidth="1"/>
    <col min="13" max="13" width="10.5" customWidth="1"/>
    <col min="14" max="14" width="12.5" style="8" customWidth="1"/>
    <col min="15" max="16" width="14" style="8" customWidth="1"/>
    <col min="17" max="17" width="21.1640625" bestFit="1" customWidth="1"/>
    <col min="18" max="18" width="13.1640625" hidden="1" customWidth="1"/>
    <col min="19" max="19" width="14.5" hidden="1" customWidth="1"/>
    <col min="20" max="20" width="14" bestFit="1" customWidth="1"/>
    <col min="21" max="21" width="33.33203125" bestFit="1" customWidth="1"/>
    <col min="22" max="22" width="36.5" bestFit="1" customWidth="1"/>
  </cols>
  <sheetData>
    <row r="1" spans="1:17" ht="21" x14ac:dyDescent="0.25">
      <c r="A1" s="122" t="s">
        <v>957</v>
      </c>
      <c r="O1" s="123" t="s">
        <v>958</v>
      </c>
    </row>
    <row r="4" spans="1:17" x14ac:dyDescent="0.15">
      <c r="A4" t="s">
        <v>959</v>
      </c>
      <c r="B4" t="s">
        <v>960</v>
      </c>
      <c r="C4" t="s">
        <v>961</v>
      </c>
      <c r="D4" t="s">
        <v>962</v>
      </c>
      <c r="E4" t="s">
        <v>963</v>
      </c>
      <c r="F4" t="s">
        <v>964</v>
      </c>
      <c r="G4" t="s">
        <v>965</v>
      </c>
      <c r="H4" t="s">
        <v>966</v>
      </c>
      <c r="I4" t="s">
        <v>967</v>
      </c>
      <c r="J4" s="8" t="s">
        <v>968</v>
      </c>
      <c r="K4" s="8" t="s">
        <v>969</v>
      </c>
      <c r="L4" s="8" t="s">
        <v>970</v>
      </c>
      <c r="M4" t="s">
        <v>967</v>
      </c>
      <c r="N4" s="8" t="s">
        <v>968</v>
      </c>
      <c r="O4" s="8" t="s">
        <v>969</v>
      </c>
      <c r="P4" s="8" t="s">
        <v>970</v>
      </c>
      <c r="Q4" t="s">
        <v>971</v>
      </c>
    </row>
    <row r="5" spans="1:17" x14ac:dyDescent="0.15">
      <c r="A5">
        <v>27321</v>
      </c>
      <c r="C5" t="s">
        <v>972</v>
      </c>
      <c r="D5">
        <v>105</v>
      </c>
      <c r="F5" t="s">
        <v>973</v>
      </c>
      <c r="G5" t="s">
        <v>974</v>
      </c>
      <c r="H5" t="s">
        <v>975</v>
      </c>
      <c r="I5" t="s">
        <v>976</v>
      </c>
      <c r="J5" s="8" t="s">
        <v>977</v>
      </c>
      <c r="K5" s="8">
        <v>1</v>
      </c>
      <c r="L5" s="8">
        <v>1</v>
      </c>
      <c r="M5" t="s">
        <v>978</v>
      </c>
      <c r="O5" s="123"/>
    </row>
    <row r="6" spans="1:17" x14ac:dyDescent="0.15">
      <c r="A6">
        <v>20165</v>
      </c>
      <c r="C6" t="s">
        <v>979</v>
      </c>
      <c r="D6">
        <v>110</v>
      </c>
      <c r="E6" t="s">
        <v>980</v>
      </c>
      <c r="F6" t="s">
        <v>981</v>
      </c>
      <c r="G6" t="s">
        <v>982</v>
      </c>
      <c r="H6" t="s">
        <v>975</v>
      </c>
      <c r="I6" t="s">
        <v>976</v>
      </c>
      <c r="J6" s="53" t="s">
        <v>983</v>
      </c>
      <c r="K6" s="8">
        <v>1</v>
      </c>
      <c r="L6" s="8">
        <v>1</v>
      </c>
      <c r="M6" t="s">
        <v>978</v>
      </c>
      <c r="O6" s="123"/>
    </row>
    <row r="7" spans="1:17" x14ac:dyDescent="0.15">
      <c r="A7">
        <v>27695</v>
      </c>
      <c r="C7" t="s">
        <v>984</v>
      </c>
      <c r="D7">
        <v>113</v>
      </c>
      <c r="E7" t="s">
        <v>980</v>
      </c>
      <c r="F7" t="s">
        <v>985</v>
      </c>
      <c r="G7" t="s">
        <v>986</v>
      </c>
      <c r="H7" t="s">
        <v>975</v>
      </c>
      <c r="I7" t="s">
        <v>976</v>
      </c>
      <c r="J7" s="8" t="s">
        <v>977</v>
      </c>
      <c r="K7" s="8">
        <v>1</v>
      </c>
      <c r="L7" s="8">
        <v>1</v>
      </c>
      <c r="M7" t="s">
        <v>978</v>
      </c>
      <c r="O7" s="123"/>
    </row>
    <row r="8" spans="1:17" x14ac:dyDescent="0.15">
      <c r="A8">
        <v>27273</v>
      </c>
      <c r="C8" t="s">
        <v>987</v>
      </c>
      <c r="D8">
        <v>125</v>
      </c>
      <c r="E8" t="s">
        <v>988</v>
      </c>
      <c r="F8" t="s">
        <v>989</v>
      </c>
      <c r="G8" t="s">
        <v>986</v>
      </c>
      <c r="H8" t="s">
        <v>975</v>
      </c>
      <c r="I8" t="s">
        <v>976</v>
      </c>
      <c r="J8" s="53" t="s">
        <v>983</v>
      </c>
      <c r="K8" s="8">
        <v>1</v>
      </c>
      <c r="L8" s="8">
        <v>1</v>
      </c>
      <c r="M8" t="s">
        <v>978</v>
      </c>
      <c r="O8" s="123"/>
    </row>
    <row r="9" spans="1:17" x14ac:dyDescent="0.15">
      <c r="A9">
        <v>23772</v>
      </c>
      <c r="C9" t="s">
        <v>990</v>
      </c>
      <c r="D9">
        <v>126</v>
      </c>
      <c r="E9" t="s">
        <v>980</v>
      </c>
      <c r="F9" t="s">
        <v>991</v>
      </c>
      <c r="G9" t="s">
        <v>986</v>
      </c>
      <c r="H9" t="s">
        <v>975</v>
      </c>
      <c r="I9" t="s">
        <v>976</v>
      </c>
      <c r="J9" s="53" t="s">
        <v>983</v>
      </c>
      <c r="K9" s="8">
        <v>1</v>
      </c>
      <c r="L9" s="8">
        <v>1</v>
      </c>
      <c r="M9" t="s">
        <v>978</v>
      </c>
      <c r="N9" s="53" t="s">
        <v>983</v>
      </c>
      <c r="O9" s="8">
        <v>1</v>
      </c>
      <c r="P9" s="8">
        <v>1</v>
      </c>
    </row>
    <row r="10" spans="1:17" x14ac:dyDescent="0.15">
      <c r="A10">
        <v>28627</v>
      </c>
      <c r="C10" t="s">
        <v>992</v>
      </c>
      <c r="D10">
        <v>129</v>
      </c>
      <c r="E10" t="s">
        <v>993</v>
      </c>
      <c r="F10" t="s">
        <v>994</v>
      </c>
      <c r="G10" t="s">
        <v>986</v>
      </c>
      <c r="H10" t="s">
        <v>975</v>
      </c>
      <c r="I10" t="s">
        <v>976</v>
      </c>
      <c r="J10" s="53" t="s">
        <v>983</v>
      </c>
      <c r="K10" s="8">
        <v>1</v>
      </c>
      <c r="L10" s="8">
        <v>1</v>
      </c>
      <c r="M10" t="s">
        <v>978</v>
      </c>
      <c r="N10" s="53" t="s">
        <v>983</v>
      </c>
      <c r="O10" s="8">
        <v>1</v>
      </c>
      <c r="P10" s="8">
        <v>1</v>
      </c>
    </row>
    <row r="11" spans="1:17" x14ac:dyDescent="0.15">
      <c r="A11">
        <v>1636</v>
      </c>
      <c r="C11" t="s">
        <v>995</v>
      </c>
      <c r="D11">
        <v>133</v>
      </c>
      <c r="E11" t="s">
        <v>993</v>
      </c>
      <c r="F11" t="s">
        <v>985</v>
      </c>
      <c r="G11" t="s">
        <v>986</v>
      </c>
      <c r="H11" t="s">
        <v>975</v>
      </c>
      <c r="I11" t="s">
        <v>976</v>
      </c>
      <c r="J11" s="8" t="s">
        <v>977</v>
      </c>
      <c r="K11" s="8">
        <v>2</v>
      </c>
      <c r="L11" s="8">
        <v>2</v>
      </c>
      <c r="M11" t="s">
        <v>978</v>
      </c>
      <c r="O11" s="123"/>
    </row>
    <row r="12" spans="1:17" x14ac:dyDescent="0.15">
      <c r="A12">
        <v>27670</v>
      </c>
      <c r="C12" t="s">
        <v>996</v>
      </c>
      <c r="D12">
        <v>133</v>
      </c>
      <c r="E12" t="s">
        <v>997</v>
      </c>
      <c r="F12" t="s">
        <v>989</v>
      </c>
      <c r="G12" t="s">
        <v>986</v>
      </c>
      <c r="H12" t="s">
        <v>975</v>
      </c>
      <c r="I12" t="s">
        <v>976</v>
      </c>
      <c r="J12" s="8" t="s">
        <v>977</v>
      </c>
      <c r="K12" s="8">
        <v>1</v>
      </c>
      <c r="L12" s="8">
        <v>1</v>
      </c>
      <c r="M12" t="s">
        <v>978</v>
      </c>
      <c r="O12" s="123"/>
      <c r="Q12" t="s">
        <v>998</v>
      </c>
    </row>
    <row r="13" spans="1:17" x14ac:dyDescent="0.15">
      <c r="A13">
        <v>27492</v>
      </c>
      <c r="C13" t="s">
        <v>999</v>
      </c>
      <c r="D13">
        <v>136</v>
      </c>
      <c r="E13" t="s">
        <v>988</v>
      </c>
      <c r="F13" t="s">
        <v>989</v>
      </c>
      <c r="G13" t="s">
        <v>986</v>
      </c>
      <c r="H13" t="s">
        <v>975</v>
      </c>
      <c r="I13" t="s">
        <v>976</v>
      </c>
      <c r="J13" s="53" t="s">
        <v>983</v>
      </c>
      <c r="K13" s="8">
        <v>1</v>
      </c>
      <c r="L13" s="8">
        <v>1</v>
      </c>
      <c r="M13" t="s">
        <v>978</v>
      </c>
      <c r="O13" s="123"/>
    </row>
    <row r="14" spans="1:17" x14ac:dyDescent="0.15">
      <c r="A14">
        <v>27381</v>
      </c>
      <c r="C14" t="s">
        <v>1000</v>
      </c>
      <c r="D14">
        <v>139</v>
      </c>
      <c r="E14" t="s">
        <v>997</v>
      </c>
      <c r="F14" t="s">
        <v>1001</v>
      </c>
      <c r="G14" t="s">
        <v>986</v>
      </c>
      <c r="H14" t="s">
        <v>975</v>
      </c>
      <c r="I14" t="s">
        <v>976</v>
      </c>
      <c r="K14" s="123"/>
      <c r="M14" t="s">
        <v>978</v>
      </c>
      <c r="N14" s="53" t="s">
        <v>983</v>
      </c>
      <c r="O14" s="8">
        <v>1</v>
      </c>
      <c r="P14" s="8">
        <v>1</v>
      </c>
    </row>
    <row r="15" spans="1:17" x14ac:dyDescent="0.15">
      <c r="A15">
        <v>26941</v>
      </c>
      <c r="C15" t="s">
        <v>1002</v>
      </c>
      <c r="D15">
        <v>143</v>
      </c>
      <c r="E15" t="s">
        <v>980</v>
      </c>
      <c r="F15" t="s">
        <v>985</v>
      </c>
      <c r="G15" t="s">
        <v>986</v>
      </c>
      <c r="H15" t="s">
        <v>975</v>
      </c>
      <c r="I15" t="s">
        <v>976</v>
      </c>
      <c r="J15" s="8" t="s">
        <v>977</v>
      </c>
      <c r="K15" s="8">
        <v>1</v>
      </c>
      <c r="L15" s="8">
        <v>1</v>
      </c>
      <c r="M15" t="s">
        <v>978</v>
      </c>
      <c r="N15" s="53" t="s">
        <v>983</v>
      </c>
      <c r="O15" s="8">
        <v>1</v>
      </c>
      <c r="P15" s="8">
        <v>1</v>
      </c>
    </row>
    <row r="16" spans="1:17" x14ac:dyDescent="0.15">
      <c r="A16">
        <v>27089</v>
      </c>
      <c r="C16" t="s">
        <v>1003</v>
      </c>
      <c r="D16">
        <v>144</v>
      </c>
      <c r="E16" t="s">
        <v>993</v>
      </c>
      <c r="F16" t="s">
        <v>985</v>
      </c>
      <c r="G16" t="s">
        <v>986</v>
      </c>
      <c r="H16" t="s">
        <v>975</v>
      </c>
      <c r="I16" t="s">
        <v>976</v>
      </c>
      <c r="J16" s="53" t="s">
        <v>983</v>
      </c>
      <c r="K16" s="8">
        <v>1</v>
      </c>
      <c r="L16" s="8">
        <v>1</v>
      </c>
      <c r="M16" t="s">
        <v>978</v>
      </c>
      <c r="O16" s="123"/>
    </row>
    <row r="17" spans="1:16" x14ac:dyDescent="0.15">
      <c r="A17">
        <v>26968</v>
      </c>
      <c r="C17" t="s">
        <v>1004</v>
      </c>
      <c r="D17">
        <v>145</v>
      </c>
      <c r="E17" t="s">
        <v>980</v>
      </c>
      <c r="F17" t="s">
        <v>1005</v>
      </c>
      <c r="G17" t="s">
        <v>982</v>
      </c>
      <c r="H17" t="s">
        <v>975</v>
      </c>
      <c r="I17" t="s">
        <v>976</v>
      </c>
      <c r="J17" s="8" t="s">
        <v>977</v>
      </c>
      <c r="K17" s="8">
        <v>4</v>
      </c>
      <c r="L17" s="8">
        <v>4</v>
      </c>
      <c r="M17" t="s">
        <v>978</v>
      </c>
      <c r="N17" s="53" t="s">
        <v>983</v>
      </c>
      <c r="O17" s="8">
        <v>3</v>
      </c>
      <c r="P17" s="8">
        <v>1</v>
      </c>
    </row>
    <row r="18" spans="1:16" x14ac:dyDescent="0.15">
      <c r="A18">
        <v>22718</v>
      </c>
      <c r="C18" t="s">
        <v>1006</v>
      </c>
      <c r="D18">
        <v>150</v>
      </c>
      <c r="E18" t="s">
        <v>980</v>
      </c>
      <c r="F18" t="s">
        <v>1005</v>
      </c>
      <c r="G18" t="s">
        <v>982</v>
      </c>
      <c r="H18" t="s">
        <v>975</v>
      </c>
      <c r="I18" t="s">
        <v>976</v>
      </c>
      <c r="J18" s="8" t="s">
        <v>977</v>
      </c>
      <c r="K18" s="8">
        <v>2</v>
      </c>
      <c r="L18" s="8">
        <v>2</v>
      </c>
      <c r="M18" t="s">
        <v>978</v>
      </c>
      <c r="N18" s="53" t="s">
        <v>983</v>
      </c>
      <c r="O18" s="8">
        <v>2</v>
      </c>
      <c r="P18" s="8">
        <v>2</v>
      </c>
    </row>
    <row r="19" spans="1:16" x14ac:dyDescent="0.15">
      <c r="A19">
        <v>63278</v>
      </c>
      <c r="C19" t="s">
        <v>1007</v>
      </c>
      <c r="D19">
        <v>150</v>
      </c>
      <c r="E19" t="s">
        <v>988</v>
      </c>
      <c r="F19" t="s">
        <v>1008</v>
      </c>
      <c r="G19" t="s">
        <v>986</v>
      </c>
      <c r="H19" t="s">
        <v>975</v>
      </c>
      <c r="I19" t="s">
        <v>976</v>
      </c>
      <c r="J19" s="8" t="s">
        <v>977</v>
      </c>
      <c r="K19" s="8">
        <v>2</v>
      </c>
      <c r="L19" s="8">
        <v>2</v>
      </c>
      <c r="M19" t="s">
        <v>978</v>
      </c>
      <c r="N19" s="53" t="s">
        <v>983</v>
      </c>
      <c r="O19" s="8">
        <v>1</v>
      </c>
      <c r="P19" s="8">
        <v>1</v>
      </c>
    </row>
    <row r="20" spans="1:16" x14ac:dyDescent="0.15">
      <c r="A20">
        <v>27666</v>
      </c>
      <c r="C20" t="s">
        <v>1009</v>
      </c>
      <c r="D20">
        <v>151</v>
      </c>
      <c r="E20" t="s">
        <v>993</v>
      </c>
      <c r="F20" t="s">
        <v>1010</v>
      </c>
      <c r="G20" t="s">
        <v>974</v>
      </c>
      <c r="H20" t="s">
        <v>975</v>
      </c>
      <c r="I20" t="s">
        <v>976</v>
      </c>
      <c r="J20" s="53" t="s">
        <v>983</v>
      </c>
      <c r="K20" s="8">
        <v>1</v>
      </c>
      <c r="L20" s="8">
        <v>1</v>
      </c>
      <c r="M20" t="s">
        <v>978</v>
      </c>
      <c r="O20" s="123"/>
    </row>
    <row r="21" spans="1:16" x14ac:dyDescent="0.15">
      <c r="A21">
        <v>65685</v>
      </c>
      <c r="C21" t="s">
        <v>1011</v>
      </c>
      <c r="D21">
        <v>153</v>
      </c>
      <c r="E21" t="s">
        <v>993</v>
      </c>
      <c r="F21" t="s">
        <v>1012</v>
      </c>
      <c r="G21" t="s">
        <v>986</v>
      </c>
      <c r="H21" t="s">
        <v>975</v>
      </c>
      <c r="I21" t="s">
        <v>976</v>
      </c>
      <c r="J21" s="8" t="s">
        <v>977</v>
      </c>
      <c r="K21" s="8">
        <v>1</v>
      </c>
      <c r="L21" s="8">
        <v>1</v>
      </c>
      <c r="M21" t="s">
        <v>978</v>
      </c>
      <c r="O21" s="123"/>
    </row>
    <row r="22" spans="1:16" x14ac:dyDescent="0.15">
      <c r="A22">
        <v>26960</v>
      </c>
      <c r="C22" t="s">
        <v>1013</v>
      </c>
      <c r="D22">
        <v>155</v>
      </c>
      <c r="E22" t="s">
        <v>988</v>
      </c>
      <c r="F22" t="s">
        <v>989</v>
      </c>
      <c r="G22" t="s">
        <v>986</v>
      </c>
      <c r="H22" t="s">
        <v>975</v>
      </c>
      <c r="I22" t="s">
        <v>976</v>
      </c>
      <c r="J22" s="8" t="s">
        <v>977</v>
      </c>
      <c r="K22" s="8">
        <v>1</v>
      </c>
      <c r="L22" s="8">
        <v>1</v>
      </c>
      <c r="M22" t="s">
        <v>978</v>
      </c>
      <c r="N22" s="53" t="s">
        <v>983</v>
      </c>
      <c r="O22" s="8">
        <v>2</v>
      </c>
      <c r="P22" s="8">
        <v>2</v>
      </c>
    </row>
    <row r="23" spans="1:16" x14ac:dyDescent="0.15">
      <c r="A23">
        <v>60047</v>
      </c>
      <c r="C23" t="s">
        <v>1014</v>
      </c>
      <c r="D23">
        <v>170</v>
      </c>
      <c r="E23" t="s">
        <v>997</v>
      </c>
      <c r="F23" t="s">
        <v>1015</v>
      </c>
      <c r="G23" t="s">
        <v>974</v>
      </c>
      <c r="H23" t="s">
        <v>975</v>
      </c>
      <c r="I23" t="s">
        <v>976</v>
      </c>
      <c r="J23" s="8" t="s">
        <v>1016</v>
      </c>
      <c r="K23" s="8">
        <v>1</v>
      </c>
      <c r="L23" s="8">
        <v>1</v>
      </c>
      <c r="M23" t="s">
        <v>978</v>
      </c>
      <c r="N23" s="53" t="s">
        <v>983</v>
      </c>
      <c r="O23" s="8">
        <v>1</v>
      </c>
      <c r="P23" s="8">
        <v>1</v>
      </c>
    </row>
    <row r="24" spans="1:16" x14ac:dyDescent="0.15">
      <c r="A24">
        <v>27360</v>
      </c>
      <c r="C24" t="s">
        <v>1017</v>
      </c>
      <c r="D24">
        <v>177</v>
      </c>
      <c r="E24" t="s">
        <v>980</v>
      </c>
      <c r="F24" t="s">
        <v>1018</v>
      </c>
      <c r="G24" t="s">
        <v>974</v>
      </c>
      <c r="H24" t="s">
        <v>975</v>
      </c>
      <c r="I24" t="s">
        <v>976</v>
      </c>
      <c r="J24" s="8" t="s">
        <v>977</v>
      </c>
      <c r="K24" s="8">
        <v>1</v>
      </c>
      <c r="L24" s="8">
        <v>1</v>
      </c>
      <c r="M24" t="s">
        <v>978</v>
      </c>
      <c r="O24" s="123"/>
    </row>
    <row r="25" spans="1:16" x14ac:dyDescent="0.15">
      <c r="A25">
        <v>16207</v>
      </c>
      <c r="C25" t="s">
        <v>1019</v>
      </c>
      <c r="D25">
        <v>180</v>
      </c>
      <c r="E25" t="s">
        <v>988</v>
      </c>
      <c r="F25" t="s">
        <v>1015</v>
      </c>
      <c r="G25" t="s">
        <v>974</v>
      </c>
      <c r="H25" t="s">
        <v>975</v>
      </c>
      <c r="I25" t="s">
        <v>976</v>
      </c>
      <c r="J25" s="8" t="s">
        <v>977</v>
      </c>
      <c r="K25" s="8">
        <v>2</v>
      </c>
      <c r="L25" s="8">
        <v>2</v>
      </c>
      <c r="M25" t="s">
        <v>978</v>
      </c>
      <c r="O25" s="123"/>
    </row>
    <row r="26" spans="1:16" x14ac:dyDescent="0.15">
      <c r="A26">
        <v>15685</v>
      </c>
      <c r="C26" t="s">
        <v>1020</v>
      </c>
      <c r="D26">
        <v>180</v>
      </c>
      <c r="E26" t="s">
        <v>997</v>
      </c>
      <c r="F26" t="s">
        <v>1021</v>
      </c>
      <c r="G26" t="s">
        <v>986</v>
      </c>
      <c r="H26" t="s">
        <v>975</v>
      </c>
      <c r="I26" t="s">
        <v>976</v>
      </c>
      <c r="J26" s="8" t="s">
        <v>977</v>
      </c>
      <c r="K26" s="8">
        <v>1</v>
      </c>
      <c r="L26" s="8">
        <v>1</v>
      </c>
      <c r="M26" t="s">
        <v>978</v>
      </c>
      <c r="O26" s="123"/>
    </row>
    <row r="27" spans="1:16" x14ac:dyDescent="0.15">
      <c r="A27">
        <v>27421</v>
      </c>
      <c r="C27" t="s">
        <v>1022</v>
      </c>
      <c r="D27">
        <v>182</v>
      </c>
      <c r="E27" t="s">
        <v>993</v>
      </c>
      <c r="F27" t="s">
        <v>1023</v>
      </c>
      <c r="G27" t="s">
        <v>986</v>
      </c>
      <c r="H27" t="s">
        <v>975</v>
      </c>
      <c r="I27" t="s">
        <v>976</v>
      </c>
      <c r="K27" s="123"/>
      <c r="M27" t="s">
        <v>978</v>
      </c>
      <c r="N27" s="53" t="s">
        <v>983</v>
      </c>
      <c r="O27" s="8">
        <v>1</v>
      </c>
      <c r="P27" s="8">
        <v>1</v>
      </c>
    </row>
    <row r="28" spans="1:16" x14ac:dyDescent="0.15">
      <c r="A28">
        <v>27012</v>
      </c>
      <c r="C28" t="s">
        <v>1024</v>
      </c>
      <c r="D28">
        <v>189</v>
      </c>
      <c r="E28" t="s">
        <v>993</v>
      </c>
      <c r="F28" t="s">
        <v>1023</v>
      </c>
      <c r="G28" t="s">
        <v>986</v>
      </c>
      <c r="H28" t="s">
        <v>975</v>
      </c>
      <c r="I28" t="s">
        <v>976</v>
      </c>
      <c r="J28" s="53" t="s">
        <v>983</v>
      </c>
      <c r="K28" s="8">
        <v>1</v>
      </c>
      <c r="L28" s="8">
        <v>1</v>
      </c>
      <c r="M28" t="s">
        <v>978</v>
      </c>
      <c r="O28" s="123"/>
    </row>
    <row r="29" spans="1:16" x14ac:dyDescent="0.15">
      <c r="A29">
        <v>26879</v>
      </c>
      <c r="C29" t="s">
        <v>1025</v>
      </c>
      <c r="D29">
        <v>189</v>
      </c>
      <c r="E29" t="s">
        <v>993</v>
      </c>
      <c r="F29" t="s">
        <v>985</v>
      </c>
      <c r="G29" t="s">
        <v>986</v>
      </c>
      <c r="H29" t="s">
        <v>975</v>
      </c>
      <c r="I29" t="s">
        <v>976</v>
      </c>
      <c r="J29" s="53" t="s">
        <v>983</v>
      </c>
      <c r="K29" s="8">
        <v>1</v>
      </c>
      <c r="L29" s="8">
        <v>1</v>
      </c>
      <c r="M29" t="s">
        <v>978</v>
      </c>
      <c r="N29" s="53" t="s">
        <v>983</v>
      </c>
      <c r="O29" s="8">
        <v>1</v>
      </c>
      <c r="P29" s="8">
        <v>1</v>
      </c>
    </row>
    <row r="30" spans="1:16" x14ac:dyDescent="0.15">
      <c r="A30">
        <v>23733</v>
      </c>
      <c r="C30" t="s">
        <v>1026</v>
      </c>
      <c r="D30">
        <v>199</v>
      </c>
      <c r="E30" t="s">
        <v>980</v>
      </c>
      <c r="F30" t="s">
        <v>985</v>
      </c>
      <c r="G30" t="s">
        <v>986</v>
      </c>
      <c r="H30" t="s">
        <v>975</v>
      </c>
      <c r="I30" t="s">
        <v>976</v>
      </c>
      <c r="J30" s="8" t="s">
        <v>977</v>
      </c>
      <c r="K30" s="8">
        <v>1</v>
      </c>
      <c r="L30" s="8">
        <v>1</v>
      </c>
      <c r="M30" t="s">
        <v>978</v>
      </c>
      <c r="O30" s="123"/>
    </row>
    <row r="31" spans="1:16" x14ac:dyDescent="0.15">
      <c r="A31">
        <v>26996</v>
      </c>
      <c r="C31" t="s">
        <v>1027</v>
      </c>
      <c r="D31">
        <v>202</v>
      </c>
      <c r="E31" t="s">
        <v>988</v>
      </c>
      <c r="F31" t="s">
        <v>989</v>
      </c>
      <c r="G31" t="s">
        <v>986</v>
      </c>
      <c r="H31" t="s">
        <v>975</v>
      </c>
      <c r="I31" t="s">
        <v>976</v>
      </c>
      <c r="J31" s="8" t="s">
        <v>977</v>
      </c>
      <c r="K31" s="8">
        <v>1</v>
      </c>
      <c r="L31" s="8">
        <v>1</v>
      </c>
      <c r="M31" t="s">
        <v>978</v>
      </c>
      <c r="O31" s="123"/>
    </row>
    <row r="32" spans="1:16" x14ac:dyDescent="0.15">
      <c r="A32">
        <v>28493</v>
      </c>
      <c r="B32" t="s">
        <v>1028</v>
      </c>
      <c r="C32" t="s">
        <v>1029</v>
      </c>
      <c r="D32">
        <v>217</v>
      </c>
      <c r="E32" t="s">
        <v>993</v>
      </c>
      <c r="F32" t="s">
        <v>985</v>
      </c>
      <c r="G32" t="s">
        <v>986</v>
      </c>
      <c r="H32" t="s">
        <v>975</v>
      </c>
      <c r="I32" t="s">
        <v>976</v>
      </c>
      <c r="J32" s="8" t="s">
        <v>977</v>
      </c>
      <c r="K32" s="8">
        <v>1</v>
      </c>
      <c r="L32" s="8">
        <v>1</v>
      </c>
      <c r="M32" t="s">
        <v>978</v>
      </c>
      <c r="O32" s="123"/>
    </row>
    <row r="33" spans="1:16" x14ac:dyDescent="0.15">
      <c r="A33">
        <v>28666</v>
      </c>
      <c r="C33" t="s">
        <v>1030</v>
      </c>
      <c r="D33">
        <v>220</v>
      </c>
      <c r="E33" t="s">
        <v>993</v>
      </c>
      <c r="F33" t="s">
        <v>985</v>
      </c>
      <c r="G33" t="s">
        <v>986</v>
      </c>
      <c r="H33" t="s">
        <v>975</v>
      </c>
      <c r="I33" t="s">
        <v>976</v>
      </c>
      <c r="K33" s="123"/>
      <c r="M33" t="s">
        <v>978</v>
      </c>
      <c r="N33" s="53" t="s">
        <v>983</v>
      </c>
      <c r="O33" s="8">
        <v>1</v>
      </c>
      <c r="P33" s="8">
        <v>1</v>
      </c>
    </row>
    <row r="34" spans="1:16" x14ac:dyDescent="0.15">
      <c r="A34">
        <v>6043</v>
      </c>
      <c r="C34" t="s">
        <v>1031</v>
      </c>
      <c r="D34">
        <v>225</v>
      </c>
      <c r="E34" t="s">
        <v>980</v>
      </c>
      <c r="F34" t="s">
        <v>1012</v>
      </c>
      <c r="G34" t="s">
        <v>986</v>
      </c>
      <c r="H34" t="s">
        <v>975</v>
      </c>
      <c r="I34" t="s">
        <v>976</v>
      </c>
      <c r="J34" s="8" t="s">
        <v>977</v>
      </c>
      <c r="K34" s="8">
        <v>1</v>
      </c>
      <c r="L34" s="8">
        <v>1</v>
      </c>
      <c r="M34" t="s">
        <v>978</v>
      </c>
      <c r="O34" s="123"/>
    </row>
    <row r="35" spans="1:16" x14ac:dyDescent="0.15">
      <c r="A35">
        <v>28649</v>
      </c>
      <c r="C35" t="s">
        <v>1032</v>
      </c>
      <c r="D35">
        <v>225</v>
      </c>
      <c r="E35" t="s">
        <v>993</v>
      </c>
      <c r="F35" t="s">
        <v>1012</v>
      </c>
      <c r="G35" t="s">
        <v>986</v>
      </c>
      <c r="H35" t="s">
        <v>975</v>
      </c>
      <c r="I35" t="s">
        <v>976</v>
      </c>
      <c r="J35" s="53" t="s">
        <v>983</v>
      </c>
      <c r="K35" s="8">
        <v>1</v>
      </c>
      <c r="L35" s="8">
        <v>1</v>
      </c>
      <c r="M35" t="s">
        <v>978</v>
      </c>
      <c r="N35" s="53" t="s">
        <v>983</v>
      </c>
      <c r="O35" s="8">
        <v>1</v>
      </c>
      <c r="P35" s="8">
        <v>1</v>
      </c>
    </row>
    <row r="36" spans="1:16" x14ac:dyDescent="0.15">
      <c r="A36">
        <v>22963</v>
      </c>
      <c r="C36" t="s">
        <v>1033</v>
      </c>
      <c r="D36">
        <v>228</v>
      </c>
      <c r="E36" t="s">
        <v>980</v>
      </c>
      <c r="F36" t="s">
        <v>985</v>
      </c>
      <c r="G36" t="s">
        <v>986</v>
      </c>
      <c r="H36" t="s">
        <v>975</v>
      </c>
      <c r="I36" t="s">
        <v>976</v>
      </c>
      <c r="J36" s="53" t="s">
        <v>983</v>
      </c>
      <c r="K36" s="8">
        <v>1</v>
      </c>
      <c r="L36" s="8">
        <v>1</v>
      </c>
      <c r="M36" t="s">
        <v>978</v>
      </c>
      <c r="O36" s="123"/>
    </row>
    <row r="37" spans="1:16" x14ac:dyDescent="0.15">
      <c r="A37">
        <v>27241</v>
      </c>
      <c r="C37" t="s">
        <v>1034</v>
      </c>
      <c r="D37">
        <v>230</v>
      </c>
      <c r="E37" t="s">
        <v>993</v>
      </c>
      <c r="F37" t="s">
        <v>1012</v>
      </c>
      <c r="G37" t="s">
        <v>986</v>
      </c>
      <c r="H37" t="s">
        <v>975</v>
      </c>
      <c r="I37" t="s">
        <v>976</v>
      </c>
      <c r="J37" s="53" t="s">
        <v>983</v>
      </c>
      <c r="K37" s="8">
        <v>1</v>
      </c>
      <c r="L37" s="8">
        <v>1</v>
      </c>
      <c r="M37" t="s">
        <v>978</v>
      </c>
      <c r="O37" s="123"/>
    </row>
    <row r="38" spans="1:16" x14ac:dyDescent="0.15">
      <c r="A38">
        <v>22985</v>
      </c>
      <c r="C38" t="s">
        <v>1035</v>
      </c>
      <c r="D38">
        <v>234</v>
      </c>
      <c r="F38" t="s">
        <v>1036</v>
      </c>
      <c r="G38" t="s">
        <v>982</v>
      </c>
      <c r="H38" t="s">
        <v>975</v>
      </c>
      <c r="I38" t="s">
        <v>976</v>
      </c>
      <c r="J38" s="8" t="s">
        <v>977</v>
      </c>
      <c r="K38" s="8">
        <v>1</v>
      </c>
      <c r="L38" s="8">
        <v>1</v>
      </c>
      <c r="M38" t="s">
        <v>978</v>
      </c>
      <c r="O38" s="123"/>
    </row>
    <row r="39" spans="1:16" x14ac:dyDescent="0.15">
      <c r="A39">
        <v>27040</v>
      </c>
      <c r="C39" t="s">
        <v>1037</v>
      </c>
      <c r="D39">
        <v>250</v>
      </c>
      <c r="E39" t="s">
        <v>997</v>
      </c>
      <c r="F39" t="s">
        <v>1015</v>
      </c>
      <c r="G39" t="s">
        <v>974</v>
      </c>
      <c r="H39" t="s">
        <v>975</v>
      </c>
      <c r="I39" t="s">
        <v>976</v>
      </c>
      <c r="J39" s="53" t="s">
        <v>983</v>
      </c>
      <c r="K39" s="8">
        <v>1</v>
      </c>
      <c r="L39" s="8">
        <v>1</v>
      </c>
      <c r="M39" t="s">
        <v>978</v>
      </c>
      <c r="O39" s="123"/>
    </row>
    <row r="40" spans="1:16" x14ac:dyDescent="0.15">
      <c r="A40">
        <v>23879</v>
      </c>
      <c r="B40" t="s">
        <v>1038</v>
      </c>
      <c r="C40" t="s">
        <v>1039</v>
      </c>
      <c r="D40">
        <v>250</v>
      </c>
      <c r="E40" t="s">
        <v>993</v>
      </c>
      <c r="F40" t="s">
        <v>985</v>
      </c>
      <c r="G40" t="s">
        <v>986</v>
      </c>
      <c r="H40" t="s">
        <v>975</v>
      </c>
      <c r="I40" t="s">
        <v>976</v>
      </c>
      <c r="J40" s="8" t="s">
        <v>977</v>
      </c>
      <c r="K40" s="8">
        <v>1</v>
      </c>
      <c r="L40" s="8">
        <v>1</v>
      </c>
      <c r="M40" t="s">
        <v>978</v>
      </c>
      <c r="N40" s="53" t="s">
        <v>983</v>
      </c>
      <c r="O40" s="8">
        <v>1</v>
      </c>
      <c r="P40" s="8">
        <v>1</v>
      </c>
    </row>
    <row r="41" spans="1:16" x14ac:dyDescent="0.15">
      <c r="A41">
        <v>65552</v>
      </c>
      <c r="C41" t="s">
        <v>1040</v>
      </c>
      <c r="D41">
        <v>250</v>
      </c>
      <c r="E41" t="s">
        <v>993</v>
      </c>
      <c r="F41" t="s">
        <v>1041</v>
      </c>
      <c r="G41" t="s">
        <v>986</v>
      </c>
      <c r="H41" t="s">
        <v>975</v>
      </c>
      <c r="I41" t="s">
        <v>976</v>
      </c>
      <c r="J41" s="8" t="s">
        <v>977</v>
      </c>
      <c r="K41" s="8">
        <v>1</v>
      </c>
      <c r="L41" s="8">
        <v>1</v>
      </c>
      <c r="M41" t="s">
        <v>978</v>
      </c>
      <c r="N41" s="53" t="s">
        <v>983</v>
      </c>
      <c r="O41" s="8">
        <v>1</v>
      </c>
      <c r="P41" s="8">
        <v>1</v>
      </c>
    </row>
    <row r="42" spans="1:16" x14ac:dyDescent="0.15">
      <c r="A42">
        <v>27086</v>
      </c>
      <c r="C42" t="s">
        <v>1042</v>
      </c>
      <c r="D42">
        <v>252</v>
      </c>
      <c r="E42" t="s">
        <v>980</v>
      </c>
      <c r="F42" t="s">
        <v>985</v>
      </c>
      <c r="G42" t="s">
        <v>986</v>
      </c>
      <c r="H42" t="s">
        <v>975</v>
      </c>
      <c r="I42" t="s">
        <v>976</v>
      </c>
      <c r="J42" s="53" t="s">
        <v>983</v>
      </c>
      <c r="K42" s="8">
        <v>1</v>
      </c>
      <c r="L42" s="8">
        <v>1</v>
      </c>
      <c r="M42" t="s">
        <v>978</v>
      </c>
      <c r="O42" s="123"/>
    </row>
    <row r="43" spans="1:16" x14ac:dyDescent="0.15">
      <c r="A43">
        <v>28644</v>
      </c>
      <c r="C43" t="s">
        <v>1043</v>
      </c>
      <c r="D43">
        <v>253</v>
      </c>
      <c r="E43" t="s">
        <v>993</v>
      </c>
      <c r="F43" t="s">
        <v>1012</v>
      </c>
      <c r="G43" t="s">
        <v>986</v>
      </c>
      <c r="H43" t="s">
        <v>975</v>
      </c>
      <c r="I43" t="s">
        <v>976</v>
      </c>
      <c r="J43" s="53" t="s">
        <v>983</v>
      </c>
      <c r="K43" s="8">
        <v>1</v>
      </c>
      <c r="L43" s="8">
        <v>1</v>
      </c>
      <c r="M43" t="s">
        <v>978</v>
      </c>
      <c r="O43" s="123"/>
    </row>
    <row r="44" spans="1:16" x14ac:dyDescent="0.15">
      <c r="A44">
        <v>28629</v>
      </c>
      <c r="B44" t="s">
        <v>1044</v>
      </c>
      <c r="C44" t="s">
        <v>1045</v>
      </c>
      <c r="D44">
        <v>255</v>
      </c>
      <c r="E44" t="s">
        <v>988</v>
      </c>
      <c r="F44" t="s">
        <v>1021</v>
      </c>
      <c r="G44" t="s">
        <v>986</v>
      </c>
      <c r="H44" t="s">
        <v>975</v>
      </c>
      <c r="I44" t="s">
        <v>976</v>
      </c>
      <c r="J44" s="53" t="s">
        <v>983</v>
      </c>
      <c r="K44" s="8">
        <v>1</v>
      </c>
      <c r="L44" s="8">
        <v>1</v>
      </c>
      <c r="M44" t="s">
        <v>978</v>
      </c>
      <c r="N44" s="53" t="s">
        <v>983</v>
      </c>
      <c r="O44" s="8">
        <v>1</v>
      </c>
      <c r="P44" s="8">
        <v>1</v>
      </c>
    </row>
    <row r="45" spans="1:16" x14ac:dyDescent="0.15">
      <c r="A45">
        <v>27493</v>
      </c>
      <c r="C45" t="s">
        <v>1046</v>
      </c>
      <c r="D45">
        <v>267</v>
      </c>
      <c r="E45" t="s">
        <v>988</v>
      </c>
      <c r="F45" t="s">
        <v>989</v>
      </c>
      <c r="G45" t="s">
        <v>986</v>
      </c>
      <c r="H45" t="s">
        <v>975</v>
      </c>
      <c r="I45" t="s">
        <v>976</v>
      </c>
      <c r="J45" s="53" t="s">
        <v>983</v>
      </c>
      <c r="K45" s="8">
        <v>1</v>
      </c>
      <c r="L45" s="8">
        <v>1</v>
      </c>
      <c r="M45" t="s">
        <v>978</v>
      </c>
      <c r="O45" s="123"/>
    </row>
    <row r="46" spans="1:16" x14ac:dyDescent="0.15">
      <c r="A46">
        <v>23213</v>
      </c>
      <c r="C46" t="s">
        <v>1047</v>
      </c>
      <c r="D46">
        <v>271</v>
      </c>
      <c r="E46" t="s">
        <v>980</v>
      </c>
      <c r="F46" t="s">
        <v>985</v>
      </c>
      <c r="G46" t="s">
        <v>986</v>
      </c>
      <c r="H46" t="s">
        <v>975</v>
      </c>
      <c r="I46" t="s">
        <v>976</v>
      </c>
      <c r="J46" s="8" t="s">
        <v>977</v>
      </c>
      <c r="K46" s="8">
        <v>1</v>
      </c>
      <c r="L46" s="8">
        <v>1</v>
      </c>
      <c r="M46" t="s">
        <v>978</v>
      </c>
      <c r="O46" s="123"/>
    </row>
    <row r="47" spans="1:16" x14ac:dyDescent="0.15">
      <c r="A47">
        <v>27423</v>
      </c>
      <c r="C47" t="s">
        <v>1048</v>
      </c>
      <c r="D47">
        <v>281</v>
      </c>
      <c r="E47" t="s">
        <v>997</v>
      </c>
      <c r="F47" t="s">
        <v>1021</v>
      </c>
      <c r="G47" t="s">
        <v>986</v>
      </c>
      <c r="H47" t="s">
        <v>975</v>
      </c>
      <c r="I47" t="s">
        <v>976</v>
      </c>
      <c r="J47" s="53" t="s">
        <v>983</v>
      </c>
      <c r="K47" s="8">
        <v>1</v>
      </c>
      <c r="L47" s="8">
        <v>1</v>
      </c>
      <c r="M47" t="s">
        <v>978</v>
      </c>
      <c r="O47" s="123"/>
    </row>
    <row r="48" spans="1:16" x14ac:dyDescent="0.15">
      <c r="A48">
        <v>27023</v>
      </c>
      <c r="C48" t="s">
        <v>1049</v>
      </c>
      <c r="D48">
        <v>285</v>
      </c>
      <c r="E48" t="s">
        <v>997</v>
      </c>
      <c r="F48" t="s">
        <v>1015</v>
      </c>
      <c r="G48" t="s">
        <v>974</v>
      </c>
      <c r="H48" t="s">
        <v>975</v>
      </c>
      <c r="I48" t="s">
        <v>976</v>
      </c>
      <c r="J48" s="53" t="s">
        <v>983</v>
      </c>
      <c r="K48" s="8">
        <v>1</v>
      </c>
      <c r="L48" s="8">
        <v>1</v>
      </c>
      <c r="M48" t="s">
        <v>978</v>
      </c>
      <c r="O48" s="123"/>
    </row>
    <row r="49" spans="1:16" x14ac:dyDescent="0.15">
      <c r="A49">
        <v>27344</v>
      </c>
      <c r="C49" t="s">
        <v>1050</v>
      </c>
      <c r="D49">
        <v>289</v>
      </c>
      <c r="E49" t="s">
        <v>997</v>
      </c>
      <c r="F49" t="s">
        <v>989</v>
      </c>
      <c r="G49" t="s">
        <v>986</v>
      </c>
      <c r="H49" t="s">
        <v>975</v>
      </c>
      <c r="I49" t="s">
        <v>976</v>
      </c>
      <c r="K49" s="123"/>
      <c r="M49" t="s">
        <v>978</v>
      </c>
      <c r="N49" s="53" t="s">
        <v>983</v>
      </c>
      <c r="O49" s="8">
        <v>1</v>
      </c>
      <c r="P49" s="8">
        <v>1</v>
      </c>
    </row>
    <row r="50" spans="1:16" x14ac:dyDescent="0.15">
      <c r="A50">
        <v>25063</v>
      </c>
      <c r="C50" t="s">
        <v>1051</v>
      </c>
      <c r="D50">
        <v>300</v>
      </c>
      <c r="F50" t="s">
        <v>973</v>
      </c>
      <c r="G50" t="s">
        <v>974</v>
      </c>
      <c r="H50" t="s">
        <v>975</v>
      </c>
      <c r="I50" t="s">
        <v>976</v>
      </c>
      <c r="J50" s="8" t="s">
        <v>977</v>
      </c>
      <c r="K50" s="8">
        <v>2</v>
      </c>
      <c r="L50" s="8">
        <v>2</v>
      </c>
      <c r="M50" t="s">
        <v>978</v>
      </c>
      <c r="O50" s="123"/>
    </row>
    <row r="51" spans="1:16" x14ac:dyDescent="0.15">
      <c r="A51">
        <v>2757</v>
      </c>
      <c r="C51" t="s">
        <v>1052</v>
      </c>
      <c r="D51">
        <v>301</v>
      </c>
      <c r="E51" t="s">
        <v>997</v>
      </c>
      <c r="F51" t="s">
        <v>989</v>
      </c>
      <c r="G51" t="s">
        <v>986</v>
      </c>
      <c r="H51" t="s">
        <v>975</v>
      </c>
      <c r="I51" t="s">
        <v>976</v>
      </c>
      <c r="J51" s="8" t="s">
        <v>977</v>
      </c>
      <c r="K51" s="8">
        <v>3</v>
      </c>
      <c r="L51" s="8">
        <v>3</v>
      </c>
      <c r="M51" t="s">
        <v>978</v>
      </c>
      <c r="N51" s="53" t="s">
        <v>983</v>
      </c>
      <c r="O51" s="8">
        <v>2</v>
      </c>
      <c r="P51" s="8">
        <v>2</v>
      </c>
    </row>
    <row r="52" spans="1:16" x14ac:dyDescent="0.15">
      <c r="A52">
        <v>20462</v>
      </c>
      <c r="C52" t="s">
        <v>1053</v>
      </c>
      <c r="D52">
        <v>305</v>
      </c>
      <c r="E52" t="s">
        <v>988</v>
      </c>
      <c r="F52" t="s">
        <v>1054</v>
      </c>
      <c r="G52" t="s">
        <v>982</v>
      </c>
      <c r="H52" t="s">
        <v>975</v>
      </c>
      <c r="I52" t="s">
        <v>976</v>
      </c>
      <c r="J52" s="8" t="s">
        <v>977</v>
      </c>
      <c r="K52" s="8">
        <v>1</v>
      </c>
      <c r="L52" s="8">
        <v>1</v>
      </c>
      <c r="M52" t="s">
        <v>978</v>
      </c>
      <c r="O52" s="123"/>
    </row>
    <row r="53" spans="1:16" x14ac:dyDescent="0.15">
      <c r="A53">
        <v>28622</v>
      </c>
      <c r="C53" t="s">
        <v>1055</v>
      </c>
      <c r="D53">
        <v>306</v>
      </c>
      <c r="E53" t="s">
        <v>993</v>
      </c>
      <c r="F53" t="s">
        <v>1056</v>
      </c>
      <c r="G53" t="s">
        <v>982</v>
      </c>
      <c r="H53" t="s">
        <v>975</v>
      </c>
      <c r="I53" t="s">
        <v>976</v>
      </c>
      <c r="J53" s="53" t="s">
        <v>983</v>
      </c>
      <c r="K53" s="8">
        <v>1</v>
      </c>
      <c r="L53" s="8">
        <v>1</v>
      </c>
      <c r="M53" t="s">
        <v>978</v>
      </c>
      <c r="N53" s="53" t="s">
        <v>983</v>
      </c>
      <c r="O53" s="8">
        <v>1</v>
      </c>
      <c r="P53" s="8">
        <v>1</v>
      </c>
    </row>
    <row r="54" spans="1:16" x14ac:dyDescent="0.15">
      <c r="A54">
        <v>22955</v>
      </c>
      <c r="C54" t="s">
        <v>1057</v>
      </c>
      <c r="D54">
        <v>315</v>
      </c>
      <c r="E54" t="s">
        <v>988</v>
      </c>
      <c r="F54" t="s">
        <v>989</v>
      </c>
      <c r="G54" t="s">
        <v>986</v>
      </c>
      <c r="H54" t="s">
        <v>975</v>
      </c>
      <c r="I54" t="s">
        <v>976</v>
      </c>
      <c r="J54" s="8" t="s">
        <v>977</v>
      </c>
      <c r="K54" s="8">
        <v>1</v>
      </c>
      <c r="L54" s="8">
        <v>1</v>
      </c>
      <c r="M54" t="s">
        <v>978</v>
      </c>
      <c r="N54" s="53" t="s">
        <v>983</v>
      </c>
      <c r="O54" s="8">
        <v>4</v>
      </c>
      <c r="P54" s="8">
        <v>2</v>
      </c>
    </row>
    <row r="55" spans="1:16" x14ac:dyDescent="0.15">
      <c r="A55">
        <v>27532</v>
      </c>
      <c r="C55" t="s">
        <v>1058</v>
      </c>
      <c r="D55">
        <v>317</v>
      </c>
      <c r="E55" t="s">
        <v>997</v>
      </c>
      <c r="F55" t="s">
        <v>1015</v>
      </c>
      <c r="G55" t="s">
        <v>974</v>
      </c>
      <c r="H55" t="s">
        <v>975</v>
      </c>
      <c r="I55" t="s">
        <v>976</v>
      </c>
      <c r="J55" s="53" t="s">
        <v>983</v>
      </c>
      <c r="K55" s="8">
        <v>1</v>
      </c>
      <c r="L55" s="8">
        <v>1</v>
      </c>
      <c r="M55" t="s">
        <v>978</v>
      </c>
      <c r="O55" s="123"/>
    </row>
    <row r="56" spans="1:16" x14ac:dyDescent="0.15">
      <c r="A56">
        <v>27528</v>
      </c>
      <c r="C56" t="s">
        <v>1059</v>
      </c>
      <c r="D56">
        <v>324</v>
      </c>
      <c r="E56" t="s">
        <v>980</v>
      </c>
      <c r="F56" t="s">
        <v>1060</v>
      </c>
      <c r="G56" t="s">
        <v>982</v>
      </c>
      <c r="H56" t="s">
        <v>975</v>
      </c>
      <c r="I56" t="s">
        <v>976</v>
      </c>
      <c r="J56" s="53" t="s">
        <v>983</v>
      </c>
      <c r="K56" s="8">
        <v>1</v>
      </c>
      <c r="L56" s="8">
        <v>1</v>
      </c>
      <c r="M56" t="s">
        <v>978</v>
      </c>
      <c r="O56" s="123"/>
    </row>
    <row r="57" spans="1:16" x14ac:dyDescent="0.15">
      <c r="A57">
        <v>27507</v>
      </c>
      <c r="C57" t="s">
        <v>1061</v>
      </c>
      <c r="D57">
        <v>325</v>
      </c>
      <c r="E57" t="s">
        <v>980</v>
      </c>
      <c r="F57" t="s">
        <v>1036</v>
      </c>
      <c r="G57" t="s">
        <v>982</v>
      </c>
      <c r="H57" t="s">
        <v>975</v>
      </c>
      <c r="I57" t="s">
        <v>976</v>
      </c>
      <c r="K57" s="123"/>
      <c r="M57" t="s">
        <v>978</v>
      </c>
      <c r="N57" s="53" t="s">
        <v>983</v>
      </c>
      <c r="O57" s="8">
        <v>2</v>
      </c>
      <c r="P57" s="8">
        <v>1</v>
      </c>
    </row>
    <row r="58" spans="1:16" x14ac:dyDescent="0.15">
      <c r="A58">
        <v>27662</v>
      </c>
      <c r="C58" t="s">
        <v>1062</v>
      </c>
      <c r="D58">
        <v>332</v>
      </c>
      <c r="E58" t="s">
        <v>988</v>
      </c>
      <c r="F58" t="s">
        <v>989</v>
      </c>
      <c r="G58" t="s">
        <v>986</v>
      </c>
      <c r="H58" t="s">
        <v>975</v>
      </c>
      <c r="I58" t="s">
        <v>976</v>
      </c>
      <c r="J58" s="53" t="s">
        <v>983</v>
      </c>
      <c r="K58" s="8">
        <v>1</v>
      </c>
      <c r="L58" s="8">
        <v>1</v>
      </c>
      <c r="M58" t="s">
        <v>978</v>
      </c>
      <c r="O58" s="123"/>
    </row>
    <row r="59" spans="1:16" x14ac:dyDescent="0.15">
      <c r="A59">
        <v>28657</v>
      </c>
      <c r="C59" t="s">
        <v>1063</v>
      </c>
      <c r="D59">
        <v>333</v>
      </c>
      <c r="E59" t="s">
        <v>980</v>
      </c>
      <c r="F59" t="s">
        <v>985</v>
      </c>
      <c r="G59" t="s">
        <v>986</v>
      </c>
      <c r="H59" t="s">
        <v>975</v>
      </c>
      <c r="I59" t="s">
        <v>976</v>
      </c>
      <c r="K59" s="123"/>
      <c r="M59" t="s">
        <v>978</v>
      </c>
      <c r="N59" s="53" t="s">
        <v>983</v>
      </c>
      <c r="O59" s="8">
        <v>1</v>
      </c>
      <c r="P59" s="8">
        <v>1</v>
      </c>
    </row>
    <row r="60" spans="1:16" x14ac:dyDescent="0.15">
      <c r="A60">
        <v>1643</v>
      </c>
      <c r="C60" t="s">
        <v>1064</v>
      </c>
      <c r="D60">
        <v>333</v>
      </c>
      <c r="E60" t="s">
        <v>993</v>
      </c>
      <c r="F60" t="s">
        <v>1065</v>
      </c>
      <c r="G60" t="s">
        <v>1066</v>
      </c>
      <c r="H60" t="s">
        <v>975</v>
      </c>
      <c r="I60" t="s">
        <v>976</v>
      </c>
      <c r="J60" s="8" t="s">
        <v>977</v>
      </c>
      <c r="K60" s="8">
        <v>2</v>
      </c>
      <c r="L60" s="8">
        <v>2</v>
      </c>
      <c r="M60" t="s">
        <v>978</v>
      </c>
      <c r="N60" s="53" t="s">
        <v>983</v>
      </c>
      <c r="O60" s="8">
        <v>3</v>
      </c>
      <c r="P60" s="8">
        <v>3</v>
      </c>
    </row>
    <row r="61" spans="1:16" x14ac:dyDescent="0.15">
      <c r="A61">
        <v>23917</v>
      </c>
      <c r="C61" t="s">
        <v>1067</v>
      </c>
      <c r="D61">
        <v>337</v>
      </c>
      <c r="E61" t="s">
        <v>997</v>
      </c>
      <c r="F61" t="s">
        <v>989</v>
      </c>
      <c r="G61" t="s">
        <v>986</v>
      </c>
      <c r="H61" t="s">
        <v>975</v>
      </c>
      <c r="I61" t="s">
        <v>976</v>
      </c>
      <c r="J61" s="53" t="s">
        <v>983</v>
      </c>
      <c r="K61" s="8">
        <v>1</v>
      </c>
      <c r="L61" s="8">
        <v>1</v>
      </c>
      <c r="M61" t="s">
        <v>978</v>
      </c>
      <c r="N61" s="53" t="s">
        <v>983</v>
      </c>
      <c r="O61" s="8">
        <v>2</v>
      </c>
      <c r="P61" s="8">
        <v>2</v>
      </c>
    </row>
    <row r="62" spans="1:16" x14ac:dyDescent="0.15">
      <c r="A62">
        <v>28074</v>
      </c>
      <c r="C62" t="s">
        <v>1068</v>
      </c>
      <c r="D62">
        <v>344</v>
      </c>
      <c r="E62" t="s">
        <v>997</v>
      </c>
      <c r="F62" t="s">
        <v>1015</v>
      </c>
      <c r="G62" t="s">
        <v>974</v>
      </c>
      <c r="H62" t="s">
        <v>975</v>
      </c>
      <c r="I62" t="s">
        <v>976</v>
      </c>
      <c r="J62" s="8" t="s">
        <v>977</v>
      </c>
      <c r="K62" s="8">
        <v>3</v>
      </c>
      <c r="L62" s="8">
        <v>3</v>
      </c>
      <c r="M62" t="s">
        <v>978</v>
      </c>
      <c r="N62" s="53" t="s">
        <v>983</v>
      </c>
      <c r="O62" s="8">
        <v>3</v>
      </c>
      <c r="P62" s="8">
        <v>3</v>
      </c>
    </row>
    <row r="63" spans="1:16" x14ac:dyDescent="0.15">
      <c r="A63">
        <v>27422</v>
      </c>
      <c r="C63" t="s">
        <v>1069</v>
      </c>
      <c r="D63">
        <v>345</v>
      </c>
      <c r="E63" t="s">
        <v>988</v>
      </c>
      <c r="F63" t="s">
        <v>989</v>
      </c>
      <c r="G63" t="s">
        <v>986</v>
      </c>
      <c r="H63" t="s">
        <v>975</v>
      </c>
      <c r="I63" t="s">
        <v>976</v>
      </c>
      <c r="J63" s="53" t="s">
        <v>983</v>
      </c>
      <c r="K63" s="8">
        <v>1</v>
      </c>
      <c r="L63" s="8">
        <v>1</v>
      </c>
      <c r="M63" t="s">
        <v>978</v>
      </c>
      <c r="O63" s="123"/>
    </row>
    <row r="64" spans="1:16" x14ac:dyDescent="0.15">
      <c r="A64">
        <v>4449</v>
      </c>
      <c r="C64" t="s">
        <v>1070</v>
      </c>
      <c r="D64">
        <v>350</v>
      </c>
      <c r="E64" t="s">
        <v>980</v>
      </c>
      <c r="F64" t="s">
        <v>1041</v>
      </c>
      <c r="G64" t="s">
        <v>986</v>
      </c>
      <c r="H64" t="s">
        <v>975</v>
      </c>
      <c r="I64" t="s">
        <v>976</v>
      </c>
      <c r="J64" s="8" t="s">
        <v>977</v>
      </c>
      <c r="K64" s="8">
        <v>2</v>
      </c>
      <c r="L64" s="8">
        <v>2</v>
      </c>
      <c r="M64" t="s">
        <v>978</v>
      </c>
      <c r="O64" s="123"/>
    </row>
    <row r="65" spans="1:16" x14ac:dyDescent="0.15">
      <c r="A65">
        <v>23522</v>
      </c>
      <c r="C65" t="s">
        <v>1071</v>
      </c>
      <c r="D65">
        <v>354</v>
      </c>
      <c r="E65" t="s">
        <v>980</v>
      </c>
      <c r="F65" t="s">
        <v>985</v>
      </c>
      <c r="G65" t="s">
        <v>986</v>
      </c>
      <c r="H65" t="s">
        <v>975</v>
      </c>
      <c r="I65" t="s">
        <v>976</v>
      </c>
      <c r="J65" s="8" t="s">
        <v>977</v>
      </c>
      <c r="K65" s="8">
        <v>1</v>
      </c>
      <c r="L65" s="8">
        <v>1</v>
      </c>
      <c r="M65" t="s">
        <v>978</v>
      </c>
      <c r="N65" s="53" t="s">
        <v>983</v>
      </c>
      <c r="O65" s="8">
        <v>1</v>
      </c>
      <c r="P65" s="8">
        <v>1</v>
      </c>
    </row>
    <row r="66" spans="1:16" x14ac:dyDescent="0.15">
      <c r="A66">
        <v>27860</v>
      </c>
      <c r="C66" t="s">
        <v>1072</v>
      </c>
      <c r="D66">
        <v>355</v>
      </c>
      <c r="F66" t="s">
        <v>1065</v>
      </c>
      <c r="G66" t="s">
        <v>1066</v>
      </c>
      <c r="H66" t="s">
        <v>975</v>
      </c>
      <c r="I66" t="s">
        <v>976</v>
      </c>
      <c r="J66" s="53" t="s">
        <v>983</v>
      </c>
      <c r="K66" s="8">
        <v>1</v>
      </c>
      <c r="L66" s="8">
        <v>1</v>
      </c>
      <c r="M66" t="s">
        <v>978</v>
      </c>
      <c r="O66" s="123"/>
    </row>
    <row r="67" spans="1:16" x14ac:dyDescent="0.15">
      <c r="A67">
        <v>27470</v>
      </c>
      <c r="C67" t="s">
        <v>1073</v>
      </c>
      <c r="D67">
        <v>355</v>
      </c>
      <c r="E67" t="s">
        <v>988</v>
      </c>
      <c r="F67" t="s">
        <v>1074</v>
      </c>
      <c r="G67" t="s">
        <v>982</v>
      </c>
      <c r="H67" t="s">
        <v>975</v>
      </c>
      <c r="I67" t="s">
        <v>976</v>
      </c>
      <c r="J67" s="8" t="s">
        <v>977</v>
      </c>
      <c r="K67" s="8">
        <v>2</v>
      </c>
      <c r="L67" s="8">
        <v>2</v>
      </c>
      <c r="M67" t="s">
        <v>978</v>
      </c>
      <c r="N67" s="53" t="s">
        <v>983</v>
      </c>
      <c r="O67" s="8">
        <v>4</v>
      </c>
      <c r="P67" s="8">
        <v>2</v>
      </c>
    </row>
    <row r="68" spans="1:16" x14ac:dyDescent="0.15">
      <c r="A68">
        <v>21299</v>
      </c>
      <c r="C68" t="s">
        <v>1075</v>
      </c>
      <c r="D68">
        <v>356</v>
      </c>
      <c r="E68" t="s">
        <v>980</v>
      </c>
      <c r="F68" t="s">
        <v>1076</v>
      </c>
      <c r="G68" t="s">
        <v>982</v>
      </c>
      <c r="H68" t="s">
        <v>975</v>
      </c>
      <c r="I68" t="s">
        <v>976</v>
      </c>
      <c r="J68" s="8" t="s">
        <v>977</v>
      </c>
      <c r="K68" s="8">
        <v>2</v>
      </c>
      <c r="L68" s="8">
        <v>1</v>
      </c>
      <c r="M68" t="s">
        <v>978</v>
      </c>
      <c r="O68" s="123"/>
    </row>
    <row r="69" spans="1:16" x14ac:dyDescent="0.15">
      <c r="A69">
        <v>27529</v>
      </c>
      <c r="C69" t="s">
        <v>1077</v>
      </c>
      <c r="D69">
        <v>357</v>
      </c>
      <c r="E69" t="s">
        <v>988</v>
      </c>
      <c r="F69" t="s">
        <v>989</v>
      </c>
      <c r="G69" t="s">
        <v>986</v>
      </c>
      <c r="H69" t="s">
        <v>975</v>
      </c>
      <c r="I69" t="s">
        <v>976</v>
      </c>
      <c r="J69" s="53" t="s">
        <v>983</v>
      </c>
      <c r="K69" s="8">
        <v>1</v>
      </c>
      <c r="L69" s="8">
        <v>1</v>
      </c>
      <c r="M69" t="s">
        <v>978</v>
      </c>
      <c r="O69" s="123"/>
    </row>
    <row r="70" spans="1:16" x14ac:dyDescent="0.15">
      <c r="A70">
        <v>20355</v>
      </c>
      <c r="C70" t="s">
        <v>1078</v>
      </c>
      <c r="D70">
        <v>370</v>
      </c>
      <c r="E70" t="s">
        <v>980</v>
      </c>
      <c r="F70" t="s">
        <v>1079</v>
      </c>
      <c r="G70" t="s">
        <v>982</v>
      </c>
      <c r="H70" t="s">
        <v>975</v>
      </c>
      <c r="I70" t="s">
        <v>976</v>
      </c>
      <c r="J70" s="53" t="s">
        <v>983</v>
      </c>
      <c r="K70" s="8">
        <v>1</v>
      </c>
      <c r="L70" s="8">
        <v>1</v>
      </c>
      <c r="M70" t="s">
        <v>978</v>
      </c>
      <c r="N70" s="53" t="s">
        <v>983</v>
      </c>
      <c r="O70" s="8">
        <v>1</v>
      </c>
      <c r="P70" s="8">
        <v>1</v>
      </c>
    </row>
    <row r="71" spans="1:16" x14ac:dyDescent="0.15">
      <c r="A71">
        <v>22934</v>
      </c>
      <c r="C71" t="s">
        <v>1080</v>
      </c>
      <c r="D71">
        <v>375</v>
      </c>
      <c r="E71" t="s">
        <v>993</v>
      </c>
      <c r="F71" t="s">
        <v>1005</v>
      </c>
      <c r="G71" t="s">
        <v>982</v>
      </c>
      <c r="H71" t="s">
        <v>975</v>
      </c>
      <c r="I71" t="s">
        <v>976</v>
      </c>
      <c r="J71" s="53" t="s">
        <v>983</v>
      </c>
      <c r="K71" s="8">
        <v>1</v>
      </c>
      <c r="L71" s="8">
        <v>1</v>
      </c>
      <c r="M71" t="s">
        <v>978</v>
      </c>
      <c r="N71" s="53" t="s">
        <v>983</v>
      </c>
      <c r="O71" s="8">
        <v>1</v>
      </c>
      <c r="P71" s="8">
        <v>1</v>
      </c>
    </row>
    <row r="72" spans="1:16" x14ac:dyDescent="0.15">
      <c r="A72">
        <v>27371</v>
      </c>
      <c r="C72" t="s">
        <v>1081</v>
      </c>
      <c r="D72">
        <v>376</v>
      </c>
      <c r="E72" t="s">
        <v>997</v>
      </c>
      <c r="F72" t="s">
        <v>989</v>
      </c>
      <c r="G72" t="s">
        <v>986</v>
      </c>
      <c r="H72" t="s">
        <v>975</v>
      </c>
      <c r="I72" t="s">
        <v>976</v>
      </c>
      <c r="J72" s="8" t="s">
        <v>977</v>
      </c>
      <c r="K72" s="8">
        <v>1</v>
      </c>
      <c r="L72" s="8">
        <v>1</v>
      </c>
      <c r="M72" t="s">
        <v>978</v>
      </c>
      <c r="N72" s="53" t="s">
        <v>983</v>
      </c>
      <c r="O72" s="8">
        <v>1</v>
      </c>
      <c r="P72" s="8">
        <v>1</v>
      </c>
    </row>
    <row r="73" spans="1:16" x14ac:dyDescent="0.15">
      <c r="A73">
        <v>65199</v>
      </c>
      <c r="C73" t="s">
        <v>1082</v>
      </c>
      <c r="D73">
        <v>393</v>
      </c>
      <c r="E73" t="s">
        <v>993</v>
      </c>
      <c r="F73" t="s">
        <v>1005</v>
      </c>
      <c r="G73" t="s">
        <v>982</v>
      </c>
      <c r="H73" t="s">
        <v>975</v>
      </c>
      <c r="I73" t="s">
        <v>976</v>
      </c>
      <c r="J73" s="8" t="s">
        <v>1083</v>
      </c>
      <c r="K73" s="8">
        <v>2</v>
      </c>
      <c r="L73" s="8">
        <v>2</v>
      </c>
      <c r="M73" t="s">
        <v>978</v>
      </c>
      <c r="N73" s="53" t="s">
        <v>983</v>
      </c>
      <c r="O73" s="8">
        <v>1</v>
      </c>
      <c r="P73" s="8">
        <v>1</v>
      </c>
    </row>
    <row r="74" spans="1:16" x14ac:dyDescent="0.15">
      <c r="A74">
        <v>27496</v>
      </c>
      <c r="C74" t="s">
        <v>1084</v>
      </c>
      <c r="D74">
        <v>400</v>
      </c>
      <c r="E74" t="s">
        <v>997</v>
      </c>
      <c r="F74" t="s">
        <v>989</v>
      </c>
      <c r="G74" t="s">
        <v>986</v>
      </c>
      <c r="H74" t="s">
        <v>975</v>
      </c>
      <c r="I74" t="s">
        <v>976</v>
      </c>
      <c r="J74" s="53" t="s">
        <v>983</v>
      </c>
      <c r="K74" s="8">
        <v>1</v>
      </c>
      <c r="L74" s="8">
        <v>1</v>
      </c>
      <c r="M74" t="s">
        <v>978</v>
      </c>
      <c r="O74" s="123"/>
    </row>
    <row r="75" spans="1:16" x14ac:dyDescent="0.15">
      <c r="A75">
        <v>26928</v>
      </c>
      <c r="C75" t="s">
        <v>1085</v>
      </c>
      <c r="D75">
        <v>401</v>
      </c>
      <c r="E75" t="s">
        <v>988</v>
      </c>
      <c r="F75" t="s">
        <v>989</v>
      </c>
      <c r="G75" t="s">
        <v>986</v>
      </c>
      <c r="H75" t="s">
        <v>975</v>
      </c>
      <c r="I75" t="s">
        <v>976</v>
      </c>
      <c r="J75" s="53" t="s">
        <v>983</v>
      </c>
      <c r="K75" s="8">
        <v>1</v>
      </c>
      <c r="L75" s="8">
        <v>1</v>
      </c>
      <c r="M75" t="s">
        <v>978</v>
      </c>
      <c r="O75" s="123"/>
    </row>
    <row r="76" spans="1:16" x14ac:dyDescent="0.15">
      <c r="A76">
        <v>16289</v>
      </c>
      <c r="C76" t="s">
        <v>1086</v>
      </c>
      <c r="D76">
        <v>405</v>
      </c>
      <c r="E76" t="s">
        <v>988</v>
      </c>
      <c r="F76" t="s">
        <v>1015</v>
      </c>
      <c r="G76" t="s">
        <v>974</v>
      </c>
      <c r="H76" t="s">
        <v>975</v>
      </c>
      <c r="I76" t="s">
        <v>976</v>
      </c>
      <c r="J76" s="8" t="s">
        <v>1087</v>
      </c>
      <c r="K76" s="8">
        <v>1</v>
      </c>
      <c r="L76" s="8">
        <v>1</v>
      </c>
      <c r="M76" t="s">
        <v>978</v>
      </c>
      <c r="O76" s="123"/>
    </row>
    <row r="77" spans="1:16" x14ac:dyDescent="0.15">
      <c r="A77">
        <v>27238</v>
      </c>
      <c r="C77" t="s">
        <v>1088</v>
      </c>
      <c r="D77">
        <v>412</v>
      </c>
      <c r="E77" t="s">
        <v>993</v>
      </c>
      <c r="F77" t="s">
        <v>985</v>
      </c>
      <c r="G77" t="s">
        <v>986</v>
      </c>
      <c r="H77" t="s">
        <v>975</v>
      </c>
      <c r="I77" t="s">
        <v>976</v>
      </c>
      <c r="K77" s="123"/>
      <c r="M77" t="s">
        <v>978</v>
      </c>
      <c r="N77" s="53" t="s">
        <v>983</v>
      </c>
      <c r="O77" s="8">
        <v>2</v>
      </c>
      <c r="P77" s="8">
        <v>1</v>
      </c>
    </row>
    <row r="78" spans="1:16" x14ac:dyDescent="0.15">
      <c r="A78">
        <v>28645</v>
      </c>
      <c r="C78" t="s">
        <v>1043</v>
      </c>
      <c r="D78">
        <v>417</v>
      </c>
      <c r="E78" t="s">
        <v>993</v>
      </c>
      <c r="F78" t="s">
        <v>991</v>
      </c>
      <c r="G78" t="s">
        <v>986</v>
      </c>
      <c r="H78" t="s">
        <v>975</v>
      </c>
      <c r="I78" t="s">
        <v>976</v>
      </c>
      <c r="J78" s="53" t="s">
        <v>983</v>
      </c>
      <c r="K78" s="8">
        <v>1</v>
      </c>
      <c r="L78" s="8">
        <v>1</v>
      </c>
      <c r="M78" t="s">
        <v>978</v>
      </c>
      <c r="O78" s="123"/>
    </row>
    <row r="79" spans="1:16" x14ac:dyDescent="0.15">
      <c r="A79">
        <v>27630</v>
      </c>
      <c r="C79" t="s">
        <v>1089</v>
      </c>
      <c r="D79">
        <v>420</v>
      </c>
      <c r="E79" t="s">
        <v>988</v>
      </c>
      <c r="F79" t="s">
        <v>1015</v>
      </c>
      <c r="G79" t="s">
        <v>974</v>
      </c>
      <c r="H79" t="s">
        <v>975</v>
      </c>
      <c r="I79" t="s">
        <v>976</v>
      </c>
      <c r="J79" s="53" t="s">
        <v>983</v>
      </c>
      <c r="K79" s="8">
        <v>1</v>
      </c>
      <c r="L79" s="8">
        <v>1</v>
      </c>
      <c r="M79" t="s">
        <v>978</v>
      </c>
      <c r="O79" s="123"/>
    </row>
    <row r="80" spans="1:16" x14ac:dyDescent="0.15">
      <c r="A80">
        <v>27858</v>
      </c>
      <c r="C80" t="s">
        <v>1090</v>
      </c>
      <c r="D80">
        <v>430</v>
      </c>
      <c r="E80" t="s">
        <v>997</v>
      </c>
      <c r="F80" t="s">
        <v>1091</v>
      </c>
      <c r="G80" t="s">
        <v>986</v>
      </c>
      <c r="H80" t="s">
        <v>975</v>
      </c>
      <c r="I80" t="s">
        <v>976</v>
      </c>
      <c r="J80" s="53" t="s">
        <v>983</v>
      </c>
      <c r="K80" s="8">
        <v>1</v>
      </c>
      <c r="L80" s="8">
        <v>1</v>
      </c>
      <c r="M80" t="s">
        <v>978</v>
      </c>
      <c r="O80" s="123"/>
    </row>
    <row r="81" spans="1:17" x14ac:dyDescent="0.15">
      <c r="A81">
        <v>16189</v>
      </c>
      <c r="C81" t="s">
        <v>1092</v>
      </c>
      <c r="D81">
        <v>441</v>
      </c>
      <c r="E81" t="s">
        <v>997</v>
      </c>
      <c r="F81" t="s">
        <v>989</v>
      </c>
      <c r="G81" t="s">
        <v>986</v>
      </c>
      <c r="H81" t="s">
        <v>975</v>
      </c>
      <c r="I81" t="s">
        <v>976</v>
      </c>
      <c r="J81" s="8" t="s">
        <v>977</v>
      </c>
      <c r="K81" s="8">
        <v>2</v>
      </c>
      <c r="L81" s="8">
        <v>2</v>
      </c>
      <c r="M81" t="s">
        <v>978</v>
      </c>
      <c r="O81" s="123"/>
    </row>
    <row r="82" spans="1:17" x14ac:dyDescent="0.15">
      <c r="A82">
        <v>2362</v>
      </c>
      <c r="C82" t="s">
        <v>1093</v>
      </c>
      <c r="D82">
        <v>444</v>
      </c>
      <c r="E82" t="s">
        <v>997</v>
      </c>
      <c r="F82" t="s">
        <v>1015</v>
      </c>
      <c r="G82" t="s">
        <v>974</v>
      </c>
      <c r="H82" t="s">
        <v>975</v>
      </c>
      <c r="I82" t="s">
        <v>976</v>
      </c>
      <c r="J82" s="8" t="s">
        <v>977</v>
      </c>
      <c r="K82" s="8">
        <v>2</v>
      </c>
      <c r="L82" s="8">
        <v>2</v>
      </c>
      <c r="M82" t="s">
        <v>978</v>
      </c>
      <c r="O82" s="123"/>
    </row>
    <row r="83" spans="1:17" x14ac:dyDescent="0.15">
      <c r="A83">
        <v>20631</v>
      </c>
      <c r="C83" t="s">
        <v>1094</v>
      </c>
      <c r="D83">
        <v>448</v>
      </c>
      <c r="E83" t="s">
        <v>997</v>
      </c>
      <c r="F83" t="s">
        <v>1015</v>
      </c>
      <c r="G83" t="s">
        <v>974</v>
      </c>
      <c r="H83" t="s">
        <v>975</v>
      </c>
      <c r="I83" t="s">
        <v>976</v>
      </c>
      <c r="J83" s="8" t="s">
        <v>977</v>
      </c>
      <c r="K83" s="8">
        <v>1</v>
      </c>
      <c r="L83" s="8">
        <v>1</v>
      </c>
      <c r="M83" t="s">
        <v>978</v>
      </c>
      <c r="N83" s="53" t="s">
        <v>983</v>
      </c>
      <c r="O83" s="8">
        <v>1</v>
      </c>
      <c r="P83" s="8">
        <v>1</v>
      </c>
    </row>
    <row r="84" spans="1:17" x14ac:dyDescent="0.15">
      <c r="A84">
        <v>1648</v>
      </c>
      <c r="C84" t="s">
        <v>1095</v>
      </c>
      <c r="D84">
        <v>450</v>
      </c>
      <c r="E84" t="s">
        <v>997</v>
      </c>
      <c r="F84" t="s">
        <v>1015</v>
      </c>
      <c r="G84" t="s">
        <v>974</v>
      </c>
      <c r="H84" t="s">
        <v>975</v>
      </c>
      <c r="I84" t="s">
        <v>976</v>
      </c>
      <c r="J84" s="8" t="s">
        <v>977</v>
      </c>
      <c r="K84" s="8">
        <v>3</v>
      </c>
      <c r="L84" s="8">
        <v>2</v>
      </c>
      <c r="M84" t="s">
        <v>978</v>
      </c>
      <c r="N84" s="53" t="s">
        <v>983</v>
      </c>
      <c r="O84" s="8">
        <v>1</v>
      </c>
      <c r="P84" s="8">
        <v>1</v>
      </c>
    </row>
    <row r="85" spans="1:17" x14ac:dyDescent="0.15">
      <c r="A85">
        <v>1648</v>
      </c>
      <c r="C85" t="s">
        <v>1095</v>
      </c>
      <c r="D85">
        <v>450</v>
      </c>
      <c r="E85" t="s">
        <v>997</v>
      </c>
      <c r="F85" t="s">
        <v>1015</v>
      </c>
      <c r="G85" t="s">
        <v>974</v>
      </c>
      <c r="H85" t="s">
        <v>975</v>
      </c>
      <c r="I85" t="s">
        <v>976</v>
      </c>
      <c r="J85" s="8" t="s">
        <v>1083</v>
      </c>
      <c r="K85" s="8">
        <v>1</v>
      </c>
      <c r="L85" s="8">
        <v>2</v>
      </c>
      <c r="M85" t="s">
        <v>978</v>
      </c>
      <c r="O85" s="123"/>
    </row>
    <row r="86" spans="1:17" x14ac:dyDescent="0.15">
      <c r="A86">
        <v>1650</v>
      </c>
      <c r="C86" t="s">
        <v>1096</v>
      </c>
      <c r="D86">
        <v>450</v>
      </c>
      <c r="E86" t="s">
        <v>997</v>
      </c>
      <c r="F86" t="s">
        <v>1015</v>
      </c>
      <c r="G86" t="s">
        <v>974</v>
      </c>
      <c r="H86" t="s">
        <v>975</v>
      </c>
      <c r="I86" t="s">
        <v>976</v>
      </c>
      <c r="J86" s="8" t="s">
        <v>1083</v>
      </c>
      <c r="K86" s="8">
        <v>3</v>
      </c>
      <c r="L86" s="8">
        <v>3</v>
      </c>
      <c r="M86" t="s">
        <v>978</v>
      </c>
      <c r="N86" s="53" t="s">
        <v>983</v>
      </c>
      <c r="O86" s="8">
        <v>2</v>
      </c>
      <c r="P86" s="8">
        <v>2</v>
      </c>
    </row>
    <row r="87" spans="1:17" x14ac:dyDescent="0.15">
      <c r="A87">
        <v>22936</v>
      </c>
      <c r="C87" t="s">
        <v>1097</v>
      </c>
      <c r="D87">
        <v>495</v>
      </c>
      <c r="E87" t="s">
        <v>988</v>
      </c>
      <c r="F87" t="s">
        <v>989</v>
      </c>
      <c r="G87" t="s">
        <v>986</v>
      </c>
      <c r="H87" t="s">
        <v>975</v>
      </c>
      <c r="I87" t="s">
        <v>976</v>
      </c>
      <c r="K87" s="123"/>
      <c r="M87" t="s">
        <v>978</v>
      </c>
      <c r="N87" s="53" t="s">
        <v>983</v>
      </c>
      <c r="O87" s="8">
        <v>2</v>
      </c>
      <c r="P87" s="8">
        <v>2</v>
      </c>
    </row>
    <row r="88" spans="1:17" x14ac:dyDescent="0.15">
      <c r="A88">
        <v>16182</v>
      </c>
      <c r="C88" t="s">
        <v>1098</v>
      </c>
      <c r="D88">
        <v>496</v>
      </c>
      <c r="E88" t="s">
        <v>988</v>
      </c>
      <c r="F88" t="s">
        <v>989</v>
      </c>
      <c r="G88" t="s">
        <v>986</v>
      </c>
      <c r="H88" t="s">
        <v>975</v>
      </c>
      <c r="I88" t="s">
        <v>976</v>
      </c>
      <c r="J88" s="8" t="s">
        <v>1087</v>
      </c>
      <c r="K88" s="8">
        <v>2</v>
      </c>
      <c r="L88" s="8">
        <v>2</v>
      </c>
      <c r="M88" t="s">
        <v>978</v>
      </c>
      <c r="O88" s="123"/>
    </row>
    <row r="89" spans="1:17" x14ac:dyDescent="0.15">
      <c r="A89">
        <v>7076</v>
      </c>
      <c r="C89" t="s">
        <v>1099</v>
      </c>
      <c r="D89">
        <v>510</v>
      </c>
      <c r="E89" t="s">
        <v>988</v>
      </c>
      <c r="F89" t="s">
        <v>1100</v>
      </c>
      <c r="G89" t="s">
        <v>974</v>
      </c>
      <c r="H89" t="s">
        <v>975</v>
      </c>
      <c r="I89" t="s">
        <v>976</v>
      </c>
      <c r="J89" s="8" t="s">
        <v>977</v>
      </c>
      <c r="K89" s="8">
        <v>2</v>
      </c>
      <c r="L89" s="8">
        <v>2</v>
      </c>
      <c r="M89" t="s">
        <v>978</v>
      </c>
      <c r="O89" s="123"/>
    </row>
    <row r="90" spans="1:17" x14ac:dyDescent="0.15">
      <c r="A90">
        <v>60568</v>
      </c>
      <c r="C90" t="s">
        <v>1101</v>
      </c>
      <c r="D90">
        <v>511</v>
      </c>
      <c r="E90" t="s">
        <v>980</v>
      </c>
      <c r="F90" t="s">
        <v>1012</v>
      </c>
      <c r="G90" t="s">
        <v>986</v>
      </c>
      <c r="H90" t="s">
        <v>975</v>
      </c>
      <c r="I90" t="s">
        <v>976</v>
      </c>
      <c r="J90" s="8" t="s">
        <v>977</v>
      </c>
      <c r="K90" s="8">
        <v>1</v>
      </c>
      <c r="L90" s="8">
        <v>1</v>
      </c>
      <c r="M90" t="s">
        <v>978</v>
      </c>
      <c r="O90" s="123"/>
    </row>
    <row r="91" spans="1:17" x14ac:dyDescent="0.15">
      <c r="A91">
        <v>16507</v>
      </c>
      <c r="B91" t="s">
        <v>1102</v>
      </c>
      <c r="C91" t="s">
        <v>1103</v>
      </c>
      <c r="D91">
        <v>517</v>
      </c>
      <c r="E91" t="s">
        <v>997</v>
      </c>
      <c r="F91" t="s">
        <v>1015</v>
      </c>
      <c r="G91" t="s">
        <v>974</v>
      </c>
      <c r="H91" t="s">
        <v>975</v>
      </c>
      <c r="I91" t="s">
        <v>976</v>
      </c>
      <c r="J91" s="8" t="s">
        <v>977</v>
      </c>
      <c r="K91" s="8">
        <v>1</v>
      </c>
      <c r="L91" s="8">
        <v>1</v>
      </c>
      <c r="M91" t="s">
        <v>978</v>
      </c>
      <c r="N91" s="53" t="s">
        <v>983</v>
      </c>
      <c r="O91" s="8">
        <v>1</v>
      </c>
      <c r="P91" s="8">
        <v>1</v>
      </c>
    </row>
    <row r="92" spans="1:17" x14ac:dyDescent="0.15">
      <c r="A92">
        <v>27489</v>
      </c>
      <c r="C92" t="s">
        <v>1104</v>
      </c>
      <c r="D92">
        <v>521</v>
      </c>
      <c r="E92" t="s">
        <v>997</v>
      </c>
      <c r="F92" t="s">
        <v>1015</v>
      </c>
      <c r="G92" t="s">
        <v>974</v>
      </c>
      <c r="H92" t="s">
        <v>975</v>
      </c>
      <c r="I92" t="s">
        <v>976</v>
      </c>
      <c r="J92" s="53" t="s">
        <v>983</v>
      </c>
      <c r="K92" s="8">
        <v>1</v>
      </c>
      <c r="L92" s="8">
        <v>1</v>
      </c>
      <c r="M92" t="s">
        <v>978</v>
      </c>
      <c r="O92" s="123"/>
    </row>
    <row r="93" spans="1:17" x14ac:dyDescent="0.15">
      <c r="A93">
        <v>25061</v>
      </c>
      <c r="C93" t="s">
        <v>1105</v>
      </c>
      <c r="D93">
        <v>550</v>
      </c>
      <c r="E93" t="s">
        <v>980</v>
      </c>
      <c r="F93" t="s">
        <v>1106</v>
      </c>
      <c r="G93" t="s">
        <v>982</v>
      </c>
      <c r="H93" t="s">
        <v>975</v>
      </c>
      <c r="I93" t="s">
        <v>976</v>
      </c>
      <c r="J93" s="8" t="s">
        <v>977</v>
      </c>
      <c r="K93" s="8">
        <v>1</v>
      </c>
      <c r="L93" s="8">
        <v>1</v>
      </c>
      <c r="M93" t="s">
        <v>978</v>
      </c>
      <c r="O93" s="123"/>
      <c r="Q93" t="s">
        <v>1107</v>
      </c>
    </row>
    <row r="94" spans="1:17" x14ac:dyDescent="0.15">
      <c r="A94">
        <v>27533</v>
      </c>
      <c r="C94" t="s">
        <v>1108</v>
      </c>
      <c r="D94">
        <v>551</v>
      </c>
      <c r="E94" t="s">
        <v>993</v>
      </c>
      <c r="F94" t="s">
        <v>1041</v>
      </c>
      <c r="G94" t="s">
        <v>986</v>
      </c>
      <c r="H94" t="s">
        <v>975</v>
      </c>
      <c r="I94" t="s">
        <v>976</v>
      </c>
      <c r="J94" s="53" t="s">
        <v>983</v>
      </c>
      <c r="K94" s="8">
        <v>1</v>
      </c>
      <c r="L94" s="8">
        <v>1</v>
      </c>
      <c r="M94" t="s">
        <v>978</v>
      </c>
      <c r="O94" s="123"/>
    </row>
    <row r="95" spans="1:17" x14ac:dyDescent="0.15">
      <c r="A95">
        <v>20133</v>
      </c>
      <c r="C95" t="s">
        <v>1109</v>
      </c>
      <c r="D95">
        <v>581</v>
      </c>
      <c r="E95" t="s">
        <v>980</v>
      </c>
      <c r="F95" t="s">
        <v>1056</v>
      </c>
      <c r="G95" t="s">
        <v>982</v>
      </c>
      <c r="H95" t="s">
        <v>975</v>
      </c>
      <c r="I95" t="s">
        <v>976</v>
      </c>
      <c r="J95" s="8" t="s">
        <v>977</v>
      </c>
      <c r="K95" s="8">
        <v>2</v>
      </c>
      <c r="L95" s="8">
        <v>2</v>
      </c>
      <c r="M95" t="s">
        <v>978</v>
      </c>
      <c r="N95" s="53" t="s">
        <v>983</v>
      </c>
      <c r="O95" s="8">
        <v>3</v>
      </c>
      <c r="P95" s="8">
        <v>1</v>
      </c>
    </row>
    <row r="96" spans="1:17" x14ac:dyDescent="0.15">
      <c r="A96">
        <v>27193</v>
      </c>
      <c r="C96" t="s">
        <v>1110</v>
      </c>
      <c r="D96">
        <v>597</v>
      </c>
      <c r="E96" t="s">
        <v>980</v>
      </c>
      <c r="F96" t="s">
        <v>1005</v>
      </c>
      <c r="G96" t="s">
        <v>982</v>
      </c>
      <c r="H96" t="s">
        <v>975</v>
      </c>
      <c r="I96" t="s">
        <v>976</v>
      </c>
      <c r="J96" s="53" t="s">
        <v>983</v>
      </c>
      <c r="K96" s="8">
        <v>1</v>
      </c>
      <c r="L96" s="8">
        <v>1</v>
      </c>
      <c r="M96" t="s">
        <v>978</v>
      </c>
      <c r="N96" s="53" t="s">
        <v>983</v>
      </c>
      <c r="O96" s="8">
        <v>1</v>
      </c>
      <c r="P96" s="8">
        <v>1</v>
      </c>
    </row>
    <row r="97" spans="1:16" x14ac:dyDescent="0.15">
      <c r="A97">
        <v>23767</v>
      </c>
      <c r="C97" t="s">
        <v>1111</v>
      </c>
      <c r="D97">
        <v>597</v>
      </c>
      <c r="E97" t="s">
        <v>988</v>
      </c>
      <c r="F97" t="s">
        <v>1015</v>
      </c>
      <c r="G97" t="s">
        <v>974</v>
      </c>
      <c r="H97" t="s">
        <v>975</v>
      </c>
      <c r="I97" t="s">
        <v>976</v>
      </c>
      <c r="J97" s="53" t="s">
        <v>983</v>
      </c>
      <c r="K97" s="8">
        <v>1</v>
      </c>
      <c r="L97" s="8">
        <v>1</v>
      </c>
      <c r="M97" t="s">
        <v>978</v>
      </c>
      <c r="N97" s="53" t="s">
        <v>983</v>
      </c>
      <c r="O97" s="8">
        <v>1</v>
      </c>
      <c r="P97" s="8">
        <v>1</v>
      </c>
    </row>
    <row r="98" spans="1:16" x14ac:dyDescent="0.15">
      <c r="A98">
        <v>27490</v>
      </c>
      <c r="C98" t="s">
        <v>1112</v>
      </c>
      <c r="D98">
        <v>597</v>
      </c>
      <c r="E98" t="s">
        <v>997</v>
      </c>
      <c r="F98" t="s">
        <v>1015</v>
      </c>
      <c r="G98" t="s">
        <v>974</v>
      </c>
      <c r="H98" t="s">
        <v>975</v>
      </c>
      <c r="I98" t="s">
        <v>976</v>
      </c>
      <c r="J98" s="53" t="s">
        <v>983</v>
      </c>
      <c r="K98" s="8">
        <v>1</v>
      </c>
      <c r="L98" s="8">
        <v>1</v>
      </c>
      <c r="M98" t="s">
        <v>978</v>
      </c>
      <c r="O98" s="123"/>
    </row>
    <row r="99" spans="1:16" x14ac:dyDescent="0.15">
      <c r="A99">
        <v>27198</v>
      </c>
      <c r="C99" t="s">
        <v>1113</v>
      </c>
      <c r="D99">
        <v>598</v>
      </c>
      <c r="E99" t="s">
        <v>988</v>
      </c>
      <c r="F99" t="s">
        <v>989</v>
      </c>
      <c r="G99" t="s">
        <v>986</v>
      </c>
      <c r="H99" t="s">
        <v>975</v>
      </c>
      <c r="I99" t="s">
        <v>976</v>
      </c>
      <c r="J99" s="53" t="s">
        <v>983</v>
      </c>
      <c r="K99" s="8">
        <v>1</v>
      </c>
      <c r="L99" s="8">
        <v>1</v>
      </c>
      <c r="M99" t="s">
        <v>978</v>
      </c>
      <c r="N99" s="53" t="s">
        <v>983</v>
      </c>
      <c r="O99" s="8">
        <v>1</v>
      </c>
      <c r="P99" s="8">
        <v>1</v>
      </c>
    </row>
    <row r="100" spans="1:16" x14ac:dyDescent="0.15">
      <c r="A100">
        <v>23762</v>
      </c>
      <c r="C100" t="s">
        <v>1114</v>
      </c>
      <c r="D100">
        <v>600</v>
      </c>
      <c r="E100" t="s">
        <v>980</v>
      </c>
      <c r="F100" t="s">
        <v>1115</v>
      </c>
      <c r="G100" t="s">
        <v>982</v>
      </c>
      <c r="H100" t="s">
        <v>975</v>
      </c>
      <c r="I100" t="s">
        <v>976</v>
      </c>
      <c r="J100" s="8" t="s">
        <v>977</v>
      </c>
      <c r="K100" s="8">
        <v>1</v>
      </c>
      <c r="L100" s="8">
        <v>1</v>
      </c>
      <c r="M100" t="s">
        <v>978</v>
      </c>
      <c r="N100" s="53" t="s">
        <v>983</v>
      </c>
      <c r="O100" s="8">
        <v>12</v>
      </c>
      <c r="P100" s="8">
        <v>2</v>
      </c>
    </row>
    <row r="101" spans="1:16" x14ac:dyDescent="0.15">
      <c r="A101">
        <v>65063</v>
      </c>
      <c r="C101" t="s">
        <v>1116</v>
      </c>
      <c r="D101">
        <v>600</v>
      </c>
      <c r="E101" t="s">
        <v>988</v>
      </c>
      <c r="F101" t="s">
        <v>1117</v>
      </c>
      <c r="G101" t="s">
        <v>982</v>
      </c>
      <c r="H101" t="s">
        <v>975</v>
      </c>
      <c r="I101" t="s">
        <v>976</v>
      </c>
      <c r="J101" s="53" t="s">
        <v>983</v>
      </c>
      <c r="K101" s="8">
        <v>2</v>
      </c>
      <c r="L101" s="8">
        <v>2</v>
      </c>
      <c r="M101" t="s">
        <v>978</v>
      </c>
      <c r="O101" s="123"/>
    </row>
    <row r="102" spans="1:16" x14ac:dyDescent="0.15">
      <c r="A102">
        <v>27530</v>
      </c>
      <c r="B102" t="s">
        <v>1118</v>
      </c>
      <c r="C102" t="s">
        <v>1119</v>
      </c>
      <c r="D102">
        <v>621</v>
      </c>
      <c r="E102" t="s">
        <v>980</v>
      </c>
      <c r="F102" t="s">
        <v>1005</v>
      </c>
      <c r="G102" t="s">
        <v>982</v>
      </c>
      <c r="H102" t="s">
        <v>975</v>
      </c>
      <c r="I102" t="s">
        <v>976</v>
      </c>
      <c r="J102" s="53" t="s">
        <v>983</v>
      </c>
      <c r="K102" s="8">
        <v>1</v>
      </c>
      <c r="L102" s="8">
        <v>1</v>
      </c>
      <c r="M102" t="s">
        <v>978</v>
      </c>
      <c r="O102" s="123"/>
    </row>
    <row r="103" spans="1:16" x14ac:dyDescent="0.15">
      <c r="A103">
        <v>27840</v>
      </c>
      <c r="C103" t="s">
        <v>1120</v>
      </c>
      <c r="D103">
        <v>640</v>
      </c>
      <c r="E103" t="s">
        <v>993</v>
      </c>
      <c r="F103" t="s">
        <v>1005</v>
      </c>
      <c r="G103" t="s">
        <v>982</v>
      </c>
      <c r="H103" t="s">
        <v>975</v>
      </c>
      <c r="I103" t="s">
        <v>976</v>
      </c>
      <c r="K103" s="123"/>
      <c r="M103" t="s">
        <v>978</v>
      </c>
      <c r="N103" s="53" t="s">
        <v>983</v>
      </c>
      <c r="O103" s="8">
        <v>1</v>
      </c>
      <c r="P103" s="8">
        <v>1</v>
      </c>
    </row>
    <row r="104" spans="1:16" x14ac:dyDescent="0.15">
      <c r="A104">
        <v>21104</v>
      </c>
      <c r="C104" t="s">
        <v>1121</v>
      </c>
      <c r="D104">
        <v>640</v>
      </c>
      <c r="E104" t="s">
        <v>997</v>
      </c>
      <c r="F104" t="s">
        <v>1015</v>
      </c>
      <c r="G104" t="s">
        <v>974</v>
      </c>
      <c r="H104" t="s">
        <v>975</v>
      </c>
      <c r="I104" t="s">
        <v>976</v>
      </c>
      <c r="J104" s="8" t="s">
        <v>977</v>
      </c>
      <c r="K104" s="8">
        <v>2</v>
      </c>
      <c r="L104" s="8">
        <v>2</v>
      </c>
      <c r="M104" t="s">
        <v>978</v>
      </c>
      <c r="N104" s="53" t="s">
        <v>983</v>
      </c>
      <c r="O104" s="8">
        <v>1</v>
      </c>
      <c r="P104" s="8">
        <v>1</v>
      </c>
    </row>
    <row r="105" spans="1:16" x14ac:dyDescent="0.15">
      <c r="A105">
        <v>24025</v>
      </c>
      <c r="C105" t="s">
        <v>1122</v>
      </c>
      <c r="D105">
        <v>667</v>
      </c>
      <c r="E105" t="s">
        <v>980</v>
      </c>
      <c r="F105" t="s">
        <v>1005</v>
      </c>
      <c r="G105" t="s">
        <v>982</v>
      </c>
      <c r="H105" t="s">
        <v>975</v>
      </c>
      <c r="I105" t="s">
        <v>976</v>
      </c>
      <c r="K105" s="123"/>
      <c r="M105" t="s">
        <v>978</v>
      </c>
      <c r="N105" s="53" t="s">
        <v>983</v>
      </c>
      <c r="O105" s="8">
        <v>2</v>
      </c>
      <c r="P105" s="8">
        <v>2</v>
      </c>
    </row>
    <row r="106" spans="1:16" x14ac:dyDescent="0.15">
      <c r="A106">
        <v>63985</v>
      </c>
      <c r="C106" t="s">
        <v>1123</v>
      </c>
      <c r="D106">
        <v>680</v>
      </c>
      <c r="E106" t="s">
        <v>993</v>
      </c>
      <c r="F106" t="s">
        <v>1005</v>
      </c>
      <c r="G106" t="s">
        <v>982</v>
      </c>
      <c r="H106" t="s">
        <v>975</v>
      </c>
      <c r="I106" t="s">
        <v>976</v>
      </c>
      <c r="J106" s="8" t="s">
        <v>977</v>
      </c>
      <c r="K106" s="8">
        <v>2</v>
      </c>
      <c r="L106" s="8">
        <v>2</v>
      </c>
      <c r="M106" t="s">
        <v>978</v>
      </c>
      <c r="O106" s="123"/>
    </row>
    <row r="107" spans="1:16" x14ac:dyDescent="0.15">
      <c r="A107">
        <v>1638</v>
      </c>
      <c r="C107" t="s">
        <v>1124</v>
      </c>
      <c r="D107">
        <v>680</v>
      </c>
      <c r="E107" t="s">
        <v>997</v>
      </c>
      <c r="F107" t="s">
        <v>1015</v>
      </c>
      <c r="G107" t="s">
        <v>974</v>
      </c>
      <c r="H107" t="s">
        <v>975</v>
      </c>
      <c r="I107" t="s">
        <v>976</v>
      </c>
      <c r="J107" s="8" t="s">
        <v>977</v>
      </c>
      <c r="K107" s="8">
        <v>2</v>
      </c>
      <c r="L107" s="8">
        <v>2</v>
      </c>
      <c r="M107" t="s">
        <v>978</v>
      </c>
      <c r="N107" s="53" t="s">
        <v>983</v>
      </c>
      <c r="O107" s="8">
        <v>1</v>
      </c>
      <c r="P107" s="8">
        <v>1</v>
      </c>
    </row>
    <row r="108" spans="1:16" x14ac:dyDescent="0.15">
      <c r="A108">
        <v>62655</v>
      </c>
      <c r="C108" t="s">
        <v>1125</v>
      </c>
      <c r="D108">
        <v>725</v>
      </c>
      <c r="E108" t="s">
        <v>980</v>
      </c>
      <c r="F108" t="s">
        <v>1005</v>
      </c>
      <c r="G108" t="s">
        <v>982</v>
      </c>
      <c r="H108" t="s">
        <v>975</v>
      </c>
      <c r="I108" t="s">
        <v>976</v>
      </c>
      <c r="J108" s="8" t="s">
        <v>977</v>
      </c>
      <c r="K108" s="8">
        <v>2</v>
      </c>
      <c r="L108" s="8">
        <v>2</v>
      </c>
      <c r="M108" t="s">
        <v>978</v>
      </c>
      <c r="N108" s="53" t="s">
        <v>983</v>
      </c>
      <c r="O108" s="8">
        <v>2</v>
      </c>
      <c r="P108" s="8">
        <v>2</v>
      </c>
    </row>
    <row r="109" spans="1:16" x14ac:dyDescent="0.15">
      <c r="A109">
        <v>28189</v>
      </c>
      <c r="C109" t="s">
        <v>1126</v>
      </c>
      <c r="D109">
        <v>770</v>
      </c>
      <c r="E109" t="s">
        <v>997</v>
      </c>
      <c r="F109" t="s">
        <v>1015</v>
      </c>
      <c r="G109" t="s">
        <v>974</v>
      </c>
      <c r="H109" t="s">
        <v>975</v>
      </c>
      <c r="I109" t="s">
        <v>976</v>
      </c>
      <c r="K109" s="123"/>
      <c r="M109" t="s">
        <v>978</v>
      </c>
      <c r="N109" s="8" t="s">
        <v>1087</v>
      </c>
      <c r="O109" s="8">
        <v>1</v>
      </c>
      <c r="P109" s="8">
        <v>1</v>
      </c>
    </row>
    <row r="110" spans="1:16" x14ac:dyDescent="0.15">
      <c r="A110">
        <v>26582</v>
      </c>
      <c r="C110" t="s">
        <v>1127</v>
      </c>
      <c r="D110">
        <v>777</v>
      </c>
      <c r="F110" t="s">
        <v>1065</v>
      </c>
      <c r="G110" t="s">
        <v>1066</v>
      </c>
      <c r="H110" t="s">
        <v>975</v>
      </c>
      <c r="I110" t="s">
        <v>976</v>
      </c>
      <c r="J110" s="8" t="s">
        <v>977</v>
      </c>
      <c r="K110" s="8">
        <v>1</v>
      </c>
      <c r="L110" s="8">
        <v>1</v>
      </c>
      <c r="M110" t="s">
        <v>978</v>
      </c>
      <c r="N110" s="53" t="s">
        <v>983</v>
      </c>
      <c r="O110" s="8">
        <v>2</v>
      </c>
      <c r="P110" s="8">
        <v>1</v>
      </c>
    </row>
    <row r="111" spans="1:16" x14ac:dyDescent="0.15">
      <c r="A111">
        <v>1641</v>
      </c>
      <c r="C111" t="s">
        <v>1128</v>
      </c>
      <c r="D111">
        <v>780</v>
      </c>
      <c r="E111" t="s">
        <v>997</v>
      </c>
      <c r="F111" t="s">
        <v>1015</v>
      </c>
      <c r="G111" t="s">
        <v>974</v>
      </c>
      <c r="H111" t="s">
        <v>975</v>
      </c>
      <c r="I111" t="s">
        <v>976</v>
      </c>
      <c r="J111" s="8" t="s">
        <v>977</v>
      </c>
      <c r="K111" s="8">
        <v>2</v>
      </c>
      <c r="L111" s="8">
        <v>2</v>
      </c>
      <c r="M111" t="s">
        <v>978</v>
      </c>
      <c r="N111" s="53" t="s">
        <v>983</v>
      </c>
      <c r="O111" s="8">
        <v>3</v>
      </c>
      <c r="P111" s="8">
        <v>1</v>
      </c>
    </row>
    <row r="112" spans="1:16" x14ac:dyDescent="0.15">
      <c r="A112">
        <v>27424</v>
      </c>
      <c r="C112" t="s">
        <v>1129</v>
      </c>
      <c r="D112">
        <v>780</v>
      </c>
      <c r="E112" t="s">
        <v>997</v>
      </c>
      <c r="F112" t="s">
        <v>1015</v>
      </c>
      <c r="G112" t="s">
        <v>974</v>
      </c>
      <c r="H112" t="s">
        <v>975</v>
      </c>
      <c r="I112" t="s">
        <v>976</v>
      </c>
      <c r="K112" s="123"/>
      <c r="M112" t="s">
        <v>978</v>
      </c>
      <c r="N112" s="53" t="s">
        <v>983</v>
      </c>
      <c r="O112" s="8">
        <v>1</v>
      </c>
      <c r="P112" s="8">
        <v>1</v>
      </c>
    </row>
    <row r="113" spans="1:16" x14ac:dyDescent="0.15">
      <c r="A113">
        <v>27207</v>
      </c>
      <c r="C113" t="s">
        <v>1130</v>
      </c>
      <c r="D113">
        <v>820</v>
      </c>
      <c r="E113" t="s">
        <v>980</v>
      </c>
      <c r="F113" t="s">
        <v>1005</v>
      </c>
      <c r="G113" t="s">
        <v>982</v>
      </c>
      <c r="H113" t="s">
        <v>975</v>
      </c>
      <c r="I113" t="s">
        <v>976</v>
      </c>
      <c r="K113" s="123"/>
      <c r="M113" t="s">
        <v>978</v>
      </c>
      <c r="N113" s="53" t="s">
        <v>983</v>
      </c>
      <c r="O113" s="8">
        <v>1</v>
      </c>
      <c r="P113" s="8">
        <v>1</v>
      </c>
    </row>
    <row r="114" spans="1:16" x14ac:dyDescent="0.15">
      <c r="A114">
        <v>27334</v>
      </c>
      <c r="C114" t="s">
        <v>1131</v>
      </c>
      <c r="D114">
        <v>820</v>
      </c>
      <c r="E114" t="s">
        <v>980</v>
      </c>
      <c r="F114" t="s">
        <v>1005</v>
      </c>
      <c r="G114" t="s">
        <v>982</v>
      </c>
      <c r="H114" t="s">
        <v>975</v>
      </c>
      <c r="I114" t="s">
        <v>976</v>
      </c>
      <c r="K114" s="123"/>
      <c r="M114" t="s">
        <v>978</v>
      </c>
      <c r="N114" s="53" t="s">
        <v>983</v>
      </c>
      <c r="O114" s="8">
        <v>1</v>
      </c>
      <c r="P114" s="8">
        <v>1</v>
      </c>
    </row>
    <row r="115" spans="1:16" x14ac:dyDescent="0.15">
      <c r="A115">
        <v>27337</v>
      </c>
      <c r="C115" t="s">
        <v>1132</v>
      </c>
      <c r="D115">
        <v>820</v>
      </c>
      <c r="E115" t="s">
        <v>980</v>
      </c>
      <c r="F115" t="s">
        <v>1005</v>
      </c>
      <c r="G115" t="s">
        <v>982</v>
      </c>
      <c r="H115" t="s">
        <v>975</v>
      </c>
      <c r="I115" t="s">
        <v>976</v>
      </c>
      <c r="K115" s="123"/>
      <c r="M115" t="s">
        <v>978</v>
      </c>
      <c r="N115" s="53" t="s">
        <v>983</v>
      </c>
      <c r="O115" s="8">
        <v>1</v>
      </c>
      <c r="P115" s="8">
        <v>1</v>
      </c>
    </row>
    <row r="116" spans="1:16" x14ac:dyDescent="0.15">
      <c r="A116">
        <v>27942</v>
      </c>
      <c r="C116" t="s">
        <v>1133</v>
      </c>
      <c r="D116">
        <v>820</v>
      </c>
      <c r="E116" t="s">
        <v>980</v>
      </c>
      <c r="F116" t="s">
        <v>1005</v>
      </c>
      <c r="G116" t="s">
        <v>982</v>
      </c>
      <c r="H116" t="s">
        <v>975</v>
      </c>
      <c r="I116" t="s">
        <v>976</v>
      </c>
      <c r="J116" s="8" t="s">
        <v>977</v>
      </c>
      <c r="K116" s="8">
        <v>2</v>
      </c>
      <c r="L116" s="8">
        <v>2</v>
      </c>
      <c r="M116" t="s">
        <v>978</v>
      </c>
      <c r="O116" s="123"/>
    </row>
    <row r="117" spans="1:16" x14ac:dyDescent="0.15">
      <c r="A117">
        <v>27942</v>
      </c>
      <c r="C117" t="s">
        <v>1133</v>
      </c>
      <c r="D117">
        <v>820</v>
      </c>
      <c r="E117" t="s">
        <v>980</v>
      </c>
      <c r="F117" t="s">
        <v>1005</v>
      </c>
      <c r="G117" t="s">
        <v>982</v>
      </c>
      <c r="H117" t="s">
        <v>975</v>
      </c>
      <c r="I117" t="s">
        <v>976</v>
      </c>
      <c r="J117" s="8" t="s">
        <v>977</v>
      </c>
      <c r="K117" s="8">
        <v>1</v>
      </c>
      <c r="L117" s="8">
        <v>1</v>
      </c>
      <c r="M117" t="s">
        <v>978</v>
      </c>
      <c r="O117" s="123"/>
    </row>
    <row r="118" spans="1:16" x14ac:dyDescent="0.15">
      <c r="A118">
        <v>20352</v>
      </c>
      <c r="C118" t="s">
        <v>1134</v>
      </c>
      <c r="D118">
        <v>823</v>
      </c>
      <c r="E118" t="s">
        <v>997</v>
      </c>
      <c r="F118" t="s">
        <v>1015</v>
      </c>
      <c r="G118" t="s">
        <v>974</v>
      </c>
      <c r="H118" t="s">
        <v>975</v>
      </c>
      <c r="I118" t="s">
        <v>976</v>
      </c>
      <c r="J118" s="53" t="s">
        <v>983</v>
      </c>
      <c r="K118" s="8">
        <v>1</v>
      </c>
      <c r="L118" s="8">
        <v>1</v>
      </c>
      <c r="M118" t="s">
        <v>978</v>
      </c>
      <c r="O118" s="123"/>
    </row>
    <row r="119" spans="1:16" x14ac:dyDescent="0.15">
      <c r="A119">
        <v>27664</v>
      </c>
      <c r="C119" t="s">
        <v>1135</v>
      </c>
      <c r="D119">
        <v>826</v>
      </c>
      <c r="F119" t="s">
        <v>1136</v>
      </c>
      <c r="G119" t="s">
        <v>982</v>
      </c>
      <c r="H119" t="s">
        <v>975</v>
      </c>
      <c r="I119" t="s">
        <v>976</v>
      </c>
      <c r="K119" s="123"/>
      <c r="M119" t="s">
        <v>978</v>
      </c>
      <c r="N119" s="53" t="s">
        <v>983</v>
      </c>
      <c r="O119" s="8">
        <v>1</v>
      </c>
      <c r="P119" s="8">
        <v>1</v>
      </c>
    </row>
    <row r="120" spans="1:16" x14ac:dyDescent="0.15">
      <c r="A120">
        <v>20798</v>
      </c>
      <c r="B120" t="s">
        <v>1137</v>
      </c>
      <c r="C120" t="s">
        <v>1138</v>
      </c>
      <c r="D120">
        <v>841</v>
      </c>
      <c r="E120" t="s">
        <v>997</v>
      </c>
      <c r="F120" t="s">
        <v>1015</v>
      </c>
      <c r="G120" t="s">
        <v>974</v>
      </c>
      <c r="H120" t="s">
        <v>975</v>
      </c>
      <c r="I120" t="s">
        <v>976</v>
      </c>
      <c r="J120" s="53" t="s">
        <v>983</v>
      </c>
      <c r="K120" s="8">
        <v>1</v>
      </c>
      <c r="L120" s="8">
        <v>1</v>
      </c>
      <c r="M120" t="s">
        <v>978</v>
      </c>
      <c r="O120" s="123"/>
    </row>
    <row r="121" spans="1:16" x14ac:dyDescent="0.15">
      <c r="A121">
        <v>20353</v>
      </c>
      <c r="C121" t="s">
        <v>1139</v>
      </c>
      <c r="D121">
        <v>859</v>
      </c>
      <c r="E121" t="s">
        <v>997</v>
      </c>
      <c r="F121" t="s">
        <v>1015</v>
      </c>
      <c r="G121" t="s">
        <v>974</v>
      </c>
      <c r="H121" t="s">
        <v>975</v>
      </c>
      <c r="I121" t="s">
        <v>976</v>
      </c>
      <c r="J121" s="53" t="s">
        <v>983</v>
      </c>
      <c r="K121" s="8">
        <v>1</v>
      </c>
      <c r="L121" s="8">
        <v>1</v>
      </c>
      <c r="M121" t="s">
        <v>978</v>
      </c>
      <c r="O121" s="123"/>
    </row>
    <row r="122" spans="1:16" x14ac:dyDescent="0.15">
      <c r="A122">
        <v>20389</v>
      </c>
      <c r="C122" t="s">
        <v>1140</v>
      </c>
      <c r="D122">
        <v>870</v>
      </c>
      <c r="E122" t="s">
        <v>988</v>
      </c>
      <c r="F122" t="s">
        <v>1015</v>
      </c>
      <c r="G122" t="s">
        <v>974</v>
      </c>
      <c r="H122" t="s">
        <v>975</v>
      </c>
      <c r="I122" t="s">
        <v>976</v>
      </c>
      <c r="J122" s="53" t="s">
        <v>983</v>
      </c>
      <c r="K122" s="8">
        <v>1</v>
      </c>
      <c r="L122" s="8">
        <v>1</v>
      </c>
      <c r="M122" t="s">
        <v>978</v>
      </c>
      <c r="N122" s="53" t="s">
        <v>983</v>
      </c>
      <c r="O122" s="8">
        <v>1</v>
      </c>
      <c r="P122" s="8">
        <v>1</v>
      </c>
    </row>
    <row r="123" spans="1:16" x14ac:dyDescent="0.15">
      <c r="A123">
        <v>26964</v>
      </c>
      <c r="C123" t="s">
        <v>1141</v>
      </c>
      <c r="D123">
        <v>870</v>
      </c>
      <c r="E123" t="s">
        <v>997</v>
      </c>
      <c r="F123" t="s">
        <v>1015</v>
      </c>
      <c r="G123" t="s">
        <v>974</v>
      </c>
      <c r="H123" t="s">
        <v>975</v>
      </c>
      <c r="I123" t="s">
        <v>976</v>
      </c>
      <c r="K123" s="123"/>
      <c r="M123" t="s">
        <v>978</v>
      </c>
      <c r="N123" s="53" t="s">
        <v>983</v>
      </c>
      <c r="O123" s="8">
        <v>8</v>
      </c>
      <c r="P123" s="8">
        <v>2</v>
      </c>
    </row>
    <row r="124" spans="1:16" x14ac:dyDescent="0.15">
      <c r="A124">
        <v>27071</v>
      </c>
      <c r="C124" t="s">
        <v>1142</v>
      </c>
      <c r="D124">
        <v>870</v>
      </c>
      <c r="E124" t="s">
        <v>997</v>
      </c>
      <c r="F124" t="s">
        <v>1015</v>
      </c>
      <c r="G124" t="s">
        <v>974</v>
      </c>
      <c r="H124" t="s">
        <v>975</v>
      </c>
      <c r="I124" t="s">
        <v>976</v>
      </c>
      <c r="K124" s="123"/>
      <c r="M124" t="s">
        <v>978</v>
      </c>
      <c r="N124" s="53" t="s">
        <v>983</v>
      </c>
      <c r="O124" s="8">
        <v>2</v>
      </c>
      <c r="P124" s="8">
        <v>2</v>
      </c>
    </row>
    <row r="125" spans="1:16" x14ac:dyDescent="0.15">
      <c r="A125">
        <v>62600</v>
      </c>
      <c r="C125" t="s">
        <v>1143</v>
      </c>
      <c r="D125">
        <v>870</v>
      </c>
      <c r="E125" t="s">
        <v>997</v>
      </c>
      <c r="F125" t="s">
        <v>1015</v>
      </c>
      <c r="G125" t="s">
        <v>974</v>
      </c>
      <c r="H125" t="s">
        <v>975</v>
      </c>
      <c r="I125" t="s">
        <v>976</v>
      </c>
      <c r="J125" s="8" t="s">
        <v>977</v>
      </c>
      <c r="K125" s="8">
        <v>2</v>
      </c>
      <c r="L125" s="8">
        <v>2</v>
      </c>
      <c r="M125" t="s">
        <v>978</v>
      </c>
      <c r="O125" s="123"/>
    </row>
    <row r="126" spans="1:16" x14ac:dyDescent="0.15">
      <c r="A126">
        <v>62547</v>
      </c>
      <c r="C126" t="s">
        <v>1144</v>
      </c>
      <c r="D126">
        <v>875</v>
      </c>
      <c r="E126" t="s">
        <v>980</v>
      </c>
      <c r="F126" t="s">
        <v>1005</v>
      </c>
      <c r="G126" t="s">
        <v>982</v>
      </c>
      <c r="H126" t="s">
        <v>975</v>
      </c>
      <c r="I126" t="s">
        <v>976</v>
      </c>
      <c r="J126" s="8" t="s">
        <v>1083</v>
      </c>
      <c r="K126" s="8">
        <v>1</v>
      </c>
      <c r="L126" s="8">
        <v>1</v>
      </c>
      <c r="M126" t="s">
        <v>978</v>
      </c>
      <c r="O126" s="123"/>
    </row>
    <row r="127" spans="1:16" x14ac:dyDescent="0.15">
      <c r="A127">
        <v>27384</v>
      </c>
      <c r="C127" t="s">
        <v>1145</v>
      </c>
      <c r="D127">
        <v>876</v>
      </c>
      <c r="E127" t="s">
        <v>993</v>
      </c>
      <c r="F127" t="s">
        <v>1146</v>
      </c>
      <c r="G127" t="s">
        <v>982</v>
      </c>
      <c r="H127" t="s">
        <v>975</v>
      </c>
      <c r="I127" t="s">
        <v>976</v>
      </c>
      <c r="K127" s="123"/>
      <c r="M127" t="s">
        <v>978</v>
      </c>
      <c r="N127" s="53" t="s">
        <v>983</v>
      </c>
      <c r="O127" s="8">
        <v>1</v>
      </c>
      <c r="P127" s="8">
        <v>1</v>
      </c>
    </row>
    <row r="128" spans="1:16" x14ac:dyDescent="0.15">
      <c r="A128">
        <v>20398</v>
      </c>
      <c r="C128" t="s">
        <v>1147</v>
      </c>
      <c r="D128">
        <v>888</v>
      </c>
      <c r="E128" t="s">
        <v>980</v>
      </c>
      <c r="F128" t="s">
        <v>1005</v>
      </c>
      <c r="G128" t="s">
        <v>982</v>
      </c>
      <c r="H128" t="s">
        <v>975</v>
      </c>
      <c r="I128" t="s">
        <v>976</v>
      </c>
      <c r="J128" s="8" t="s">
        <v>977</v>
      </c>
      <c r="K128" s="8">
        <v>1</v>
      </c>
      <c r="L128" s="8">
        <v>1</v>
      </c>
      <c r="M128" t="s">
        <v>978</v>
      </c>
      <c r="O128" s="123"/>
    </row>
    <row r="129" spans="1:16" x14ac:dyDescent="0.15">
      <c r="A129">
        <v>64753</v>
      </c>
      <c r="C129" t="s">
        <v>1148</v>
      </c>
      <c r="D129">
        <v>900</v>
      </c>
      <c r="E129" t="s">
        <v>997</v>
      </c>
      <c r="F129" t="s">
        <v>1015</v>
      </c>
      <c r="G129" t="s">
        <v>974</v>
      </c>
      <c r="H129" t="s">
        <v>975</v>
      </c>
      <c r="I129" t="s">
        <v>976</v>
      </c>
      <c r="J129" s="8" t="s">
        <v>977</v>
      </c>
      <c r="K129" s="8">
        <v>2</v>
      </c>
      <c r="L129" s="8">
        <v>2</v>
      </c>
      <c r="M129" t="s">
        <v>978</v>
      </c>
      <c r="O129" s="123"/>
    </row>
    <row r="130" spans="1:16" x14ac:dyDescent="0.15">
      <c r="A130">
        <v>27863</v>
      </c>
      <c r="C130" t="s">
        <v>1149</v>
      </c>
      <c r="D130">
        <v>904</v>
      </c>
      <c r="E130" t="s">
        <v>997</v>
      </c>
      <c r="F130" t="s">
        <v>1015</v>
      </c>
      <c r="G130" t="s">
        <v>974</v>
      </c>
      <c r="H130" t="s">
        <v>975</v>
      </c>
      <c r="I130" t="s">
        <v>976</v>
      </c>
      <c r="J130" s="53" t="s">
        <v>983</v>
      </c>
      <c r="K130" s="8">
        <v>1</v>
      </c>
      <c r="L130" s="8">
        <v>1</v>
      </c>
      <c r="M130" t="s">
        <v>978</v>
      </c>
      <c r="N130" s="53" t="s">
        <v>983</v>
      </c>
      <c r="O130" s="8">
        <v>2</v>
      </c>
      <c r="P130" s="8">
        <v>2</v>
      </c>
    </row>
    <row r="131" spans="1:16" x14ac:dyDescent="0.15">
      <c r="A131">
        <v>22980</v>
      </c>
      <c r="C131" t="s">
        <v>1150</v>
      </c>
      <c r="D131">
        <v>910</v>
      </c>
      <c r="E131" t="s">
        <v>980</v>
      </c>
      <c r="F131" t="s">
        <v>1005</v>
      </c>
      <c r="G131" t="s">
        <v>982</v>
      </c>
      <c r="H131" t="s">
        <v>975</v>
      </c>
      <c r="I131" t="s">
        <v>976</v>
      </c>
      <c r="J131" s="8" t="s">
        <v>977</v>
      </c>
      <c r="K131" s="8">
        <v>1</v>
      </c>
      <c r="L131" s="8">
        <v>1</v>
      </c>
      <c r="M131" t="s">
        <v>978</v>
      </c>
      <c r="N131" s="53" t="s">
        <v>983</v>
      </c>
      <c r="O131" s="8">
        <v>2</v>
      </c>
      <c r="P131" s="8">
        <v>2</v>
      </c>
    </row>
    <row r="132" spans="1:16" x14ac:dyDescent="0.15">
      <c r="A132">
        <v>21933</v>
      </c>
      <c r="C132" t="s">
        <v>1151</v>
      </c>
      <c r="D132">
        <v>920</v>
      </c>
      <c r="E132" t="s">
        <v>993</v>
      </c>
      <c r="F132" t="s">
        <v>1146</v>
      </c>
      <c r="G132" t="s">
        <v>982</v>
      </c>
      <c r="H132" t="s">
        <v>975</v>
      </c>
      <c r="I132" t="s">
        <v>976</v>
      </c>
      <c r="J132" s="8" t="s">
        <v>977</v>
      </c>
      <c r="K132" s="8">
        <v>1</v>
      </c>
      <c r="L132" s="8">
        <v>1</v>
      </c>
      <c r="M132" t="s">
        <v>978</v>
      </c>
      <c r="O132" s="123"/>
    </row>
    <row r="133" spans="1:16" x14ac:dyDescent="0.15">
      <c r="A133">
        <v>20445</v>
      </c>
      <c r="C133" t="s">
        <v>1152</v>
      </c>
      <c r="D133">
        <v>930</v>
      </c>
      <c r="E133" t="s">
        <v>980</v>
      </c>
      <c r="F133" t="s">
        <v>1076</v>
      </c>
      <c r="G133" t="s">
        <v>982</v>
      </c>
      <c r="H133" t="s">
        <v>975</v>
      </c>
      <c r="I133" t="s">
        <v>976</v>
      </c>
      <c r="J133" s="8" t="s">
        <v>977</v>
      </c>
      <c r="K133" s="8">
        <v>1</v>
      </c>
      <c r="L133" s="8">
        <v>1</v>
      </c>
      <c r="M133" t="s">
        <v>978</v>
      </c>
      <c r="N133" s="53" t="s">
        <v>983</v>
      </c>
      <c r="O133" s="8">
        <v>1</v>
      </c>
      <c r="P133" s="8">
        <v>1</v>
      </c>
    </row>
    <row r="134" spans="1:16" x14ac:dyDescent="0.15">
      <c r="A134">
        <v>27210</v>
      </c>
      <c r="C134" t="s">
        <v>1153</v>
      </c>
      <c r="D134">
        <v>938</v>
      </c>
      <c r="E134" t="s">
        <v>980</v>
      </c>
      <c r="F134" t="s">
        <v>1005</v>
      </c>
      <c r="G134" t="s">
        <v>982</v>
      </c>
      <c r="H134" t="s">
        <v>975</v>
      </c>
      <c r="I134" t="s">
        <v>976</v>
      </c>
      <c r="K134" s="123"/>
      <c r="M134" t="s">
        <v>978</v>
      </c>
      <c r="N134" s="53" t="s">
        <v>983</v>
      </c>
      <c r="O134" s="8">
        <v>2</v>
      </c>
      <c r="P134" s="8">
        <v>1</v>
      </c>
    </row>
    <row r="135" spans="1:16" x14ac:dyDescent="0.15">
      <c r="A135">
        <v>27308</v>
      </c>
      <c r="C135" t="s">
        <v>1154</v>
      </c>
      <c r="D135">
        <v>944</v>
      </c>
      <c r="E135" t="s">
        <v>980</v>
      </c>
      <c r="F135" t="s">
        <v>1005</v>
      </c>
      <c r="G135" t="s">
        <v>982</v>
      </c>
      <c r="H135" t="s">
        <v>975</v>
      </c>
      <c r="I135" t="s">
        <v>976</v>
      </c>
      <c r="J135" s="8" t="s">
        <v>977</v>
      </c>
      <c r="K135" s="8">
        <v>1</v>
      </c>
      <c r="L135" s="8">
        <v>1</v>
      </c>
      <c r="M135" t="s">
        <v>978</v>
      </c>
    </row>
    <row r="136" spans="1:16" x14ac:dyDescent="0.15">
      <c r="A136">
        <v>27535</v>
      </c>
      <c r="C136" t="s">
        <v>1155</v>
      </c>
      <c r="D136">
        <v>970</v>
      </c>
      <c r="E136" t="s">
        <v>997</v>
      </c>
      <c r="F136" t="s">
        <v>1015</v>
      </c>
      <c r="G136" t="s">
        <v>974</v>
      </c>
      <c r="H136" t="s">
        <v>975</v>
      </c>
      <c r="I136" t="s">
        <v>976</v>
      </c>
      <c r="J136" s="8" t="s">
        <v>977</v>
      </c>
      <c r="K136" s="8">
        <v>1</v>
      </c>
      <c r="L136" s="8">
        <v>1</v>
      </c>
      <c r="M136" t="s">
        <v>978</v>
      </c>
    </row>
    <row r="137" spans="1:16" x14ac:dyDescent="0.15">
      <c r="A137">
        <v>20463</v>
      </c>
      <c r="C137" t="s">
        <v>1156</v>
      </c>
      <c r="D137">
        <v>999</v>
      </c>
      <c r="E137" t="s">
        <v>980</v>
      </c>
      <c r="F137" t="s">
        <v>1056</v>
      </c>
      <c r="G137" t="s">
        <v>982</v>
      </c>
      <c r="H137" t="s">
        <v>975</v>
      </c>
      <c r="I137" t="s">
        <v>976</v>
      </c>
      <c r="J137" s="8" t="s">
        <v>977</v>
      </c>
      <c r="K137" s="8">
        <v>1</v>
      </c>
      <c r="L137" s="8">
        <v>1</v>
      </c>
      <c r="M137" t="s">
        <v>978</v>
      </c>
    </row>
    <row r="138" spans="1:16" x14ac:dyDescent="0.15">
      <c r="A138">
        <v>2766</v>
      </c>
      <c r="C138" t="s">
        <v>1157</v>
      </c>
      <c r="D138">
        <v>999</v>
      </c>
      <c r="E138" t="s">
        <v>997</v>
      </c>
      <c r="F138" t="s">
        <v>1015</v>
      </c>
      <c r="G138" t="s">
        <v>974</v>
      </c>
      <c r="H138" t="s">
        <v>975</v>
      </c>
      <c r="I138" t="s">
        <v>976</v>
      </c>
      <c r="J138" s="8" t="s">
        <v>977</v>
      </c>
      <c r="K138" s="8">
        <v>1</v>
      </c>
      <c r="L138" s="8">
        <v>1</v>
      </c>
      <c r="M138" t="s">
        <v>978</v>
      </c>
    </row>
    <row r="139" spans="1:16" x14ac:dyDescent="0.15">
      <c r="A139">
        <v>6550</v>
      </c>
      <c r="C139" t="s">
        <v>1158</v>
      </c>
      <c r="D139">
        <v>1000</v>
      </c>
      <c r="F139" t="s">
        <v>1159</v>
      </c>
      <c r="G139" t="s">
        <v>982</v>
      </c>
      <c r="H139" t="s">
        <v>975</v>
      </c>
      <c r="I139" t="s">
        <v>976</v>
      </c>
      <c r="J139" s="8" t="s">
        <v>977</v>
      </c>
      <c r="K139" s="8">
        <v>1</v>
      </c>
      <c r="L139" s="8">
        <v>1</v>
      </c>
      <c r="M139" t="s">
        <v>978</v>
      </c>
      <c r="N139" s="53" t="s">
        <v>983</v>
      </c>
      <c r="O139" s="8">
        <v>4</v>
      </c>
      <c r="P139" s="8">
        <v>1</v>
      </c>
    </row>
    <row r="140" spans="1:16" x14ac:dyDescent="0.15">
      <c r="A140">
        <v>23883</v>
      </c>
      <c r="C140" t="s">
        <v>1160</v>
      </c>
      <c r="D140">
        <v>1010</v>
      </c>
      <c r="E140" t="s">
        <v>980</v>
      </c>
      <c r="F140" t="s">
        <v>1005</v>
      </c>
      <c r="G140" t="s">
        <v>982</v>
      </c>
      <c r="H140" t="s">
        <v>975</v>
      </c>
      <c r="I140" t="s">
        <v>976</v>
      </c>
      <c r="K140" s="123"/>
      <c r="M140" t="s">
        <v>978</v>
      </c>
      <c r="N140" s="53" t="s">
        <v>983</v>
      </c>
      <c r="O140" s="8">
        <v>1</v>
      </c>
      <c r="P140" s="8">
        <v>1</v>
      </c>
    </row>
    <row r="141" spans="1:16" x14ac:dyDescent="0.15">
      <c r="A141">
        <v>23789</v>
      </c>
      <c r="C141" t="s">
        <v>1161</v>
      </c>
      <c r="D141">
        <v>1011</v>
      </c>
      <c r="E141" t="s">
        <v>980</v>
      </c>
      <c r="F141" t="s">
        <v>1162</v>
      </c>
      <c r="G141" t="s">
        <v>982</v>
      </c>
      <c r="H141" t="s">
        <v>975</v>
      </c>
      <c r="I141" t="s">
        <v>976</v>
      </c>
      <c r="J141" s="53" t="s">
        <v>983</v>
      </c>
      <c r="K141" s="8">
        <v>1</v>
      </c>
      <c r="L141" s="8">
        <v>1</v>
      </c>
      <c r="M141" t="s">
        <v>978</v>
      </c>
      <c r="N141" s="53" t="s">
        <v>983</v>
      </c>
      <c r="O141" s="8">
        <v>1</v>
      </c>
      <c r="P141" s="8">
        <v>1</v>
      </c>
    </row>
    <row r="142" spans="1:16" x14ac:dyDescent="0.15">
      <c r="A142">
        <v>23786</v>
      </c>
      <c r="C142" t="s">
        <v>1163</v>
      </c>
      <c r="D142">
        <v>1017</v>
      </c>
      <c r="E142" t="s">
        <v>980</v>
      </c>
      <c r="F142" t="s">
        <v>1076</v>
      </c>
      <c r="G142" t="s">
        <v>982</v>
      </c>
      <c r="H142" t="s">
        <v>975</v>
      </c>
      <c r="I142" t="s">
        <v>976</v>
      </c>
      <c r="J142" s="53" t="s">
        <v>983</v>
      </c>
      <c r="K142" s="8">
        <v>1</v>
      </c>
      <c r="L142" s="8">
        <v>1</v>
      </c>
      <c r="M142" t="s">
        <v>978</v>
      </c>
      <c r="N142" s="53" t="s">
        <v>983</v>
      </c>
      <c r="O142" s="8">
        <v>1</v>
      </c>
      <c r="P142" s="8">
        <v>1</v>
      </c>
    </row>
    <row r="143" spans="1:16" x14ac:dyDescent="0.15">
      <c r="A143">
        <v>26106</v>
      </c>
      <c r="C143" t="s">
        <v>1164</v>
      </c>
      <c r="D143">
        <v>1030</v>
      </c>
      <c r="E143" t="s">
        <v>980</v>
      </c>
      <c r="F143" t="s">
        <v>1005</v>
      </c>
      <c r="G143" t="s">
        <v>982</v>
      </c>
      <c r="H143" t="s">
        <v>975</v>
      </c>
      <c r="I143" t="s">
        <v>976</v>
      </c>
      <c r="K143" s="123"/>
      <c r="M143" t="s">
        <v>978</v>
      </c>
      <c r="N143" s="53" t="s">
        <v>983</v>
      </c>
      <c r="O143" s="8">
        <v>1</v>
      </c>
      <c r="P143" s="8">
        <v>1</v>
      </c>
    </row>
    <row r="144" spans="1:16" x14ac:dyDescent="0.15">
      <c r="A144">
        <v>28617</v>
      </c>
      <c r="B144" t="s">
        <v>1165</v>
      </c>
      <c r="C144" t="s">
        <v>1166</v>
      </c>
      <c r="D144">
        <v>1031</v>
      </c>
      <c r="E144" t="s">
        <v>980</v>
      </c>
      <c r="F144" t="s">
        <v>1162</v>
      </c>
      <c r="G144" t="s">
        <v>982</v>
      </c>
      <c r="H144" t="s">
        <v>975</v>
      </c>
      <c r="I144" t="s">
        <v>976</v>
      </c>
      <c r="J144" s="53" t="s">
        <v>983</v>
      </c>
      <c r="K144" s="8">
        <v>1</v>
      </c>
      <c r="L144" s="8">
        <v>1</v>
      </c>
      <c r="M144" t="s">
        <v>978</v>
      </c>
      <c r="N144" s="53" t="s">
        <v>983</v>
      </c>
      <c r="O144" s="8">
        <v>4</v>
      </c>
      <c r="P144" s="8">
        <v>2</v>
      </c>
    </row>
    <row r="145" spans="1:16" x14ac:dyDescent="0.15">
      <c r="A145">
        <v>22960</v>
      </c>
      <c r="B145" t="s">
        <v>1167</v>
      </c>
      <c r="C145" t="s">
        <v>1168</v>
      </c>
      <c r="D145">
        <v>1050</v>
      </c>
      <c r="E145" t="s">
        <v>980</v>
      </c>
      <c r="F145" t="s">
        <v>1162</v>
      </c>
      <c r="G145" t="s">
        <v>982</v>
      </c>
      <c r="H145" t="s">
        <v>975</v>
      </c>
      <c r="I145" t="s">
        <v>976</v>
      </c>
      <c r="J145" s="53" t="s">
        <v>983</v>
      </c>
      <c r="K145" s="8">
        <v>1</v>
      </c>
      <c r="L145" s="8">
        <v>1</v>
      </c>
      <c r="M145" t="s">
        <v>978</v>
      </c>
      <c r="N145" s="53" t="s">
        <v>983</v>
      </c>
      <c r="O145" s="8">
        <v>2</v>
      </c>
      <c r="P145" s="8">
        <v>1</v>
      </c>
    </row>
    <row r="146" spans="1:16" x14ac:dyDescent="0.15">
      <c r="A146">
        <v>28628</v>
      </c>
      <c r="B146" t="s">
        <v>1169</v>
      </c>
      <c r="C146" t="s">
        <v>1170</v>
      </c>
      <c r="D146">
        <v>1050</v>
      </c>
      <c r="E146" t="s">
        <v>988</v>
      </c>
      <c r="F146" t="s">
        <v>1054</v>
      </c>
      <c r="G146" t="s">
        <v>982</v>
      </c>
      <c r="H146" t="s">
        <v>975</v>
      </c>
      <c r="I146" t="s">
        <v>976</v>
      </c>
      <c r="J146" s="53" t="s">
        <v>983</v>
      </c>
      <c r="K146" s="8">
        <v>1</v>
      </c>
      <c r="L146" s="8">
        <v>1</v>
      </c>
      <c r="M146" t="s">
        <v>978</v>
      </c>
      <c r="N146" s="53" t="s">
        <v>983</v>
      </c>
      <c r="O146" s="8">
        <v>1</v>
      </c>
      <c r="P146" s="8">
        <v>1</v>
      </c>
    </row>
    <row r="147" spans="1:16" x14ac:dyDescent="0.15">
      <c r="A147">
        <v>20443</v>
      </c>
      <c r="C147" t="s">
        <v>1171</v>
      </c>
      <c r="D147">
        <v>1051</v>
      </c>
      <c r="E147" t="s">
        <v>980</v>
      </c>
      <c r="F147" t="s">
        <v>1162</v>
      </c>
      <c r="G147" t="s">
        <v>982</v>
      </c>
      <c r="H147" t="s">
        <v>975</v>
      </c>
      <c r="I147" t="s">
        <v>976</v>
      </c>
      <c r="J147" s="53" t="s">
        <v>983</v>
      </c>
      <c r="K147" s="8">
        <v>1</v>
      </c>
      <c r="L147" s="8">
        <v>1</v>
      </c>
      <c r="M147" t="s">
        <v>978</v>
      </c>
      <c r="N147" s="53" t="s">
        <v>983</v>
      </c>
      <c r="O147" s="8">
        <v>2</v>
      </c>
      <c r="P147" s="8">
        <v>1</v>
      </c>
    </row>
    <row r="148" spans="1:16" x14ac:dyDescent="0.15">
      <c r="A148">
        <v>20391</v>
      </c>
      <c r="C148" t="s">
        <v>1172</v>
      </c>
      <c r="D148">
        <v>1051</v>
      </c>
      <c r="F148" t="s">
        <v>1036</v>
      </c>
      <c r="G148" t="s">
        <v>982</v>
      </c>
      <c r="H148" t="s">
        <v>975</v>
      </c>
      <c r="I148" t="s">
        <v>976</v>
      </c>
      <c r="J148" s="53" t="s">
        <v>983</v>
      </c>
      <c r="K148" s="8">
        <v>1</v>
      </c>
      <c r="L148" s="8">
        <v>1</v>
      </c>
      <c r="M148" t="s">
        <v>978</v>
      </c>
      <c r="N148" s="53" t="s">
        <v>983</v>
      </c>
      <c r="O148" s="8">
        <v>3</v>
      </c>
      <c r="P148" s="8">
        <v>1</v>
      </c>
    </row>
    <row r="149" spans="1:16" x14ac:dyDescent="0.15">
      <c r="A149">
        <v>3192</v>
      </c>
      <c r="C149" t="s">
        <v>1173</v>
      </c>
      <c r="D149">
        <v>1060</v>
      </c>
      <c r="E149" t="s">
        <v>997</v>
      </c>
      <c r="F149" t="s">
        <v>1015</v>
      </c>
      <c r="G149" t="s">
        <v>974</v>
      </c>
      <c r="H149" t="s">
        <v>975</v>
      </c>
      <c r="I149" t="s">
        <v>976</v>
      </c>
      <c r="J149" s="8" t="s">
        <v>977</v>
      </c>
      <c r="K149" s="8">
        <v>2</v>
      </c>
      <c r="L149" s="8">
        <v>2</v>
      </c>
      <c r="M149" t="s">
        <v>978</v>
      </c>
      <c r="O149" s="123"/>
    </row>
    <row r="150" spans="1:16" x14ac:dyDescent="0.15">
      <c r="A150">
        <v>22976</v>
      </c>
      <c r="C150" t="s">
        <v>1174</v>
      </c>
      <c r="D150">
        <v>1066</v>
      </c>
      <c r="E150" t="s">
        <v>980</v>
      </c>
      <c r="F150" t="s">
        <v>1005</v>
      </c>
      <c r="G150" t="s">
        <v>982</v>
      </c>
      <c r="H150" t="s">
        <v>975</v>
      </c>
      <c r="I150" t="s">
        <v>976</v>
      </c>
      <c r="J150" s="8" t="s">
        <v>1175</v>
      </c>
      <c r="K150" s="8">
        <v>1</v>
      </c>
      <c r="L150" s="8">
        <v>1</v>
      </c>
      <c r="M150" t="s">
        <v>978</v>
      </c>
      <c r="O150" s="123"/>
    </row>
    <row r="151" spans="1:16" x14ac:dyDescent="0.15">
      <c r="A151">
        <v>22937</v>
      </c>
      <c r="B151" t="s">
        <v>1176</v>
      </c>
      <c r="C151" t="s">
        <v>1177</v>
      </c>
      <c r="D151">
        <v>1070</v>
      </c>
      <c r="E151" t="s">
        <v>980</v>
      </c>
      <c r="F151" t="s">
        <v>1162</v>
      </c>
      <c r="G151" t="s">
        <v>982</v>
      </c>
      <c r="H151" t="s">
        <v>975</v>
      </c>
      <c r="I151" t="s">
        <v>976</v>
      </c>
      <c r="J151" s="8" t="s">
        <v>977</v>
      </c>
      <c r="K151" s="8">
        <v>1</v>
      </c>
      <c r="L151" s="8">
        <v>1</v>
      </c>
      <c r="M151" t="s">
        <v>978</v>
      </c>
      <c r="N151" s="53" t="s">
        <v>983</v>
      </c>
      <c r="O151" s="8">
        <v>1</v>
      </c>
      <c r="P151" s="8">
        <v>1</v>
      </c>
    </row>
    <row r="152" spans="1:16" x14ac:dyDescent="0.15">
      <c r="A152">
        <v>28621</v>
      </c>
      <c r="C152" t="s">
        <v>1178</v>
      </c>
      <c r="D152">
        <v>1071</v>
      </c>
      <c r="E152" t="s">
        <v>980</v>
      </c>
      <c r="F152" t="s">
        <v>1076</v>
      </c>
      <c r="G152" t="s">
        <v>982</v>
      </c>
      <c r="H152" t="s">
        <v>975</v>
      </c>
      <c r="I152" t="s">
        <v>976</v>
      </c>
      <c r="J152" s="53" t="s">
        <v>983</v>
      </c>
      <c r="K152" s="8">
        <v>1</v>
      </c>
      <c r="L152" s="8">
        <v>1</v>
      </c>
      <c r="M152" t="s">
        <v>978</v>
      </c>
      <c r="N152" s="53" t="s">
        <v>983</v>
      </c>
      <c r="O152" s="8">
        <v>1</v>
      </c>
      <c r="P152" s="8">
        <v>1</v>
      </c>
    </row>
    <row r="153" spans="1:16" x14ac:dyDescent="0.15">
      <c r="A153">
        <v>23781</v>
      </c>
      <c r="C153" t="s">
        <v>1179</v>
      </c>
      <c r="D153">
        <v>1078</v>
      </c>
      <c r="E153" t="s">
        <v>980</v>
      </c>
      <c r="F153" t="s">
        <v>1076</v>
      </c>
      <c r="G153" t="s">
        <v>982</v>
      </c>
      <c r="H153" t="s">
        <v>975</v>
      </c>
      <c r="I153" t="s">
        <v>976</v>
      </c>
      <c r="J153" s="53" t="s">
        <v>983</v>
      </c>
      <c r="K153" s="8">
        <v>1</v>
      </c>
      <c r="L153" s="8">
        <v>1</v>
      </c>
      <c r="M153" t="s">
        <v>978</v>
      </c>
      <c r="N153" s="53" t="s">
        <v>983</v>
      </c>
      <c r="O153" s="8">
        <v>1</v>
      </c>
      <c r="P153" s="8">
        <v>1</v>
      </c>
    </row>
    <row r="154" spans="1:16" x14ac:dyDescent="0.15">
      <c r="A154">
        <v>26971</v>
      </c>
      <c r="C154" t="s">
        <v>1180</v>
      </c>
      <c r="D154">
        <v>1081</v>
      </c>
      <c r="E154" t="s">
        <v>988</v>
      </c>
      <c r="F154" t="s">
        <v>1015</v>
      </c>
      <c r="G154" t="s">
        <v>974</v>
      </c>
      <c r="H154" t="s">
        <v>975</v>
      </c>
      <c r="I154" t="s">
        <v>976</v>
      </c>
      <c r="J154" s="8" t="s">
        <v>977</v>
      </c>
      <c r="K154" s="8">
        <v>1</v>
      </c>
      <c r="L154" s="8">
        <v>1</v>
      </c>
      <c r="M154" t="s">
        <v>978</v>
      </c>
      <c r="N154" s="53" t="s">
        <v>983</v>
      </c>
      <c r="O154" s="8">
        <v>1</v>
      </c>
      <c r="P154" s="8">
        <v>1</v>
      </c>
    </row>
    <row r="155" spans="1:16" x14ac:dyDescent="0.15">
      <c r="A155">
        <v>58207</v>
      </c>
      <c r="C155" t="s">
        <v>1181</v>
      </c>
      <c r="D155">
        <v>1088</v>
      </c>
      <c r="E155" t="s">
        <v>988</v>
      </c>
      <c r="F155" t="s">
        <v>1054</v>
      </c>
      <c r="G155" t="s">
        <v>982</v>
      </c>
      <c r="H155" t="s">
        <v>975</v>
      </c>
      <c r="I155" t="s">
        <v>976</v>
      </c>
      <c r="J155" s="8" t="s">
        <v>1087</v>
      </c>
      <c r="K155" s="8">
        <v>2</v>
      </c>
      <c r="L155" s="8">
        <v>2</v>
      </c>
      <c r="M155" t="s">
        <v>978</v>
      </c>
      <c r="O155" s="123"/>
    </row>
    <row r="156" spans="1:16" x14ac:dyDescent="0.15">
      <c r="A156">
        <v>28620</v>
      </c>
      <c r="C156" t="s">
        <v>1182</v>
      </c>
      <c r="D156">
        <v>1090</v>
      </c>
      <c r="E156" t="s">
        <v>980</v>
      </c>
      <c r="F156" t="s">
        <v>1162</v>
      </c>
      <c r="G156" t="s">
        <v>982</v>
      </c>
      <c r="H156" t="s">
        <v>975</v>
      </c>
      <c r="I156" t="s">
        <v>976</v>
      </c>
      <c r="J156" s="53" t="s">
        <v>983</v>
      </c>
      <c r="K156" s="8">
        <v>1</v>
      </c>
      <c r="L156" s="8">
        <v>1</v>
      </c>
      <c r="M156" t="s">
        <v>978</v>
      </c>
      <c r="N156" s="53" t="s">
        <v>983</v>
      </c>
      <c r="O156" s="8">
        <v>1</v>
      </c>
      <c r="P156" s="8">
        <v>1</v>
      </c>
    </row>
    <row r="157" spans="1:16" x14ac:dyDescent="0.15">
      <c r="A157">
        <v>27208</v>
      </c>
      <c r="C157" t="s">
        <v>1183</v>
      </c>
      <c r="D157">
        <v>1091</v>
      </c>
      <c r="E157" t="s">
        <v>980</v>
      </c>
      <c r="F157" t="s">
        <v>1076</v>
      </c>
      <c r="G157" t="s">
        <v>982</v>
      </c>
      <c r="H157" t="s">
        <v>975</v>
      </c>
      <c r="I157" t="s">
        <v>976</v>
      </c>
      <c r="J157" s="53" t="s">
        <v>983</v>
      </c>
      <c r="K157" s="8">
        <v>1</v>
      </c>
      <c r="L157" s="8">
        <v>1</v>
      </c>
      <c r="M157" t="s">
        <v>978</v>
      </c>
      <c r="N157" s="53" t="s">
        <v>983</v>
      </c>
      <c r="O157" s="8">
        <v>1</v>
      </c>
      <c r="P157" s="8">
        <v>1</v>
      </c>
    </row>
    <row r="158" spans="1:16" x14ac:dyDescent="0.15">
      <c r="A158">
        <v>20466</v>
      </c>
      <c r="C158" t="s">
        <v>1184</v>
      </c>
      <c r="D158">
        <v>1111</v>
      </c>
      <c r="E158" t="s">
        <v>988</v>
      </c>
      <c r="F158" t="s">
        <v>1185</v>
      </c>
      <c r="G158" t="s">
        <v>974</v>
      </c>
      <c r="H158" t="s">
        <v>975</v>
      </c>
      <c r="I158" t="s">
        <v>976</v>
      </c>
      <c r="J158" s="8" t="s">
        <v>977</v>
      </c>
      <c r="K158" s="8">
        <v>1</v>
      </c>
      <c r="L158" s="8">
        <v>1</v>
      </c>
      <c r="M158" t="s">
        <v>978</v>
      </c>
      <c r="O158" s="123"/>
    </row>
    <row r="159" spans="1:16" x14ac:dyDescent="0.15">
      <c r="A159">
        <v>26809</v>
      </c>
      <c r="C159" t="s">
        <v>1186</v>
      </c>
      <c r="D159">
        <v>1120</v>
      </c>
      <c r="E159" t="s">
        <v>997</v>
      </c>
      <c r="F159" t="s">
        <v>1015</v>
      </c>
      <c r="G159" t="s">
        <v>974</v>
      </c>
      <c r="H159" t="s">
        <v>975</v>
      </c>
      <c r="I159" t="s">
        <v>976</v>
      </c>
      <c r="J159" s="53" t="s">
        <v>983</v>
      </c>
      <c r="K159" s="8">
        <v>1</v>
      </c>
      <c r="L159" s="8">
        <v>1</v>
      </c>
      <c r="M159" t="s">
        <v>978</v>
      </c>
      <c r="O159" s="123"/>
    </row>
    <row r="160" spans="1:16" x14ac:dyDescent="0.15">
      <c r="A160">
        <v>28630</v>
      </c>
      <c r="C160" t="s">
        <v>1187</v>
      </c>
      <c r="D160">
        <v>1125</v>
      </c>
      <c r="E160" t="s">
        <v>988</v>
      </c>
      <c r="F160" t="s">
        <v>1188</v>
      </c>
      <c r="G160" t="s">
        <v>974</v>
      </c>
      <c r="H160" t="s">
        <v>975</v>
      </c>
      <c r="I160" t="s">
        <v>976</v>
      </c>
      <c r="J160" s="53" t="s">
        <v>983</v>
      </c>
      <c r="K160" s="8">
        <v>1</v>
      </c>
      <c r="L160" s="8">
        <v>1</v>
      </c>
      <c r="M160" t="s">
        <v>978</v>
      </c>
      <c r="N160" s="53" t="s">
        <v>983</v>
      </c>
      <c r="O160" s="8">
        <v>1</v>
      </c>
      <c r="P160" s="8">
        <v>1</v>
      </c>
    </row>
    <row r="161" spans="1:16" x14ac:dyDescent="0.15">
      <c r="A161">
        <v>64619</v>
      </c>
      <c r="C161" t="s">
        <v>1189</v>
      </c>
      <c r="D161">
        <v>1150</v>
      </c>
      <c r="E161" t="s">
        <v>988</v>
      </c>
      <c r="F161" t="s">
        <v>1015</v>
      </c>
      <c r="G161" t="s">
        <v>974</v>
      </c>
      <c r="H161" t="s">
        <v>975</v>
      </c>
      <c r="I161" t="s">
        <v>976</v>
      </c>
      <c r="J161" s="8" t="s">
        <v>977</v>
      </c>
      <c r="K161" s="8">
        <v>2</v>
      </c>
      <c r="L161" s="8">
        <v>2</v>
      </c>
      <c r="M161" t="s">
        <v>978</v>
      </c>
      <c r="N161" s="53" t="s">
        <v>983</v>
      </c>
      <c r="O161" s="8">
        <v>1</v>
      </c>
      <c r="P161" s="8">
        <v>1</v>
      </c>
    </row>
    <row r="162" spans="1:16" x14ac:dyDescent="0.15">
      <c r="A162">
        <v>20467</v>
      </c>
      <c r="C162" t="s">
        <v>1190</v>
      </c>
      <c r="D162">
        <v>1150</v>
      </c>
      <c r="E162" t="s">
        <v>980</v>
      </c>
      <c r="F162" t="s">
        <v>1191</v>
      </c>
      <c r="G162" t="s">
        <v>982</v>
      </c>
      <c r="H162" t="s">
        <v>975</v>
      </c>
      <c r="I162" t="s">
        <v>976</v>
      </c>
      <c r="J162" s="8" t="s">
        <v>977</v>
      </c>
      <c r="K162" s="8">
        <v>2</v>
      </c>
      <c r="L162" s="8">
        <v>2</v>
      </c>
      <c r="M162" t="s">
        <v>978</v>
      </c>
      <c r="O162" s="123"/>
    </row>
    <row r="163" spans="1:16" x14ac:dyDescent="0.15">
      <c r="A163">
        <v>28059</v>
      </c>
      <c r="C163" t="s">
        <v>1192</v>
      </c>
      <c r="D163">
        <v>1151</v>
      </c>
      <c r="E163" t="s">
        <v>980</v>
      </c>
      <c r="F163" t="s">
        <v>1076</v>
      </c>
      <c r="G163" t="s">
        <v>982</v>
      </c>
      <c r="H163" t="s">
        <v>975</v>
      </c>
      <c r="I163" t="s">
        <v>976</v>
      </c>
      <c r="J163" s="53" t="s">
        <v>983</v>
      </c>
      <c r="K163" s="8">
        <v>1</v>
      </c>
      <c r="L163" s="8">
        <v>1</v>
      </c>
      <c r="M163" t="s">
        <v>978</v>
      </c>
      <c r="N163" s="53" t="s">
        <v>983</v>
      </c>
      <c r="O163" s="8">
        <v>1</v>
      </c>
      <c r="P163" s="8">
        <v>1</v>
      </c>
    </row>
    <row r="164" spans="1:16" x14ac:dyDescent="0.15">
      <c r="A164">
        <v>23764</v>
      </c>
      <c r="C164" t="s">
        <v>1193</v>
      </c>
      <c r="D164">
        <v>1157</v>
      </c>
      <c r="E164" t="s">
        <v>988</v>
      </c>
      <c r="F164" t="s">
        <v>1188</v>
      </c>
      <c r="G164" t="s">
        <v>974</v>
      </c>
      <c r="H164" t="s">
        <v>975</v>
      </c>
      <c r="I164" t="s">
        <v>976</v>
      </c>
      <c r="J164" s="53" t="s">
        <v>983</v>
      </c>
      <c r="K164" s="8">
        <v>1</v>
      </c>
      <c r="L164" s="8">
        <v>1</v>
      </c>
      <c r="M164" t="s">
        <v>978</v>
      </c>
      <c r="N164" s="53" t="s">
        <v>983</v>
      </c>
      <c r="O164" s="8">
        <v>2</v>
      </c>
      <c r="P164" s="8">
        <v>1</v>
      </c>
    </row>
    <row r="165" spans="1:16" x14ac:dyDescent="0.15">
      <c r="A165">
        <v>23162</v>
      </c>
      <c r="C165" t="s">
        <v>1194</v>
      </c>
      <c r="D165">
        <v>1200</v>
      </c>
      <c r="E165" t="s">
        <v>980</v>
      </c>
      <c r="F165" t="s">
        <v>1005</v>
      </c>
      <c r="G165" t="s">
        <v>982</v>
      </c>
      <c r="H165" t="s">
        <v>975</v>
      </c>
      <c r="I165" t="s">
        <v>976</v>
      </c>
      <c r="J165" s="8" t="s">
        <v>977</v>
      </c>
      <c r="K165" s="8">
        <v>1</v>
      </c>
      <c r="L165" s="8">
        <v>1</v>
      </c>
      <c r="M165" t="s">
        <v>978</v>
      </c>
      <c r="O165" s="123"/>
    </row>
    <row r="166" spans="1:16" x14ac:dyDescent="0.15">
      <c r="A166">
        <v>27667</v>
      </c>
      <c r="B166" t="s">
        <v>1195</v>
      </c>
      <c r="C166" t="s">
        <v>1196</v>
      </c>
      <c r="D166">
        <v>1249</v>
      </c>
      <c r="E166" t="s">
        <v>988</v>
      </c>
      <c r="F166" t="s">
        <v>1015</v>
      </c>
      <c r="G166" t="s">
        <v>974</v>
      </c>
      <c r="H166" t="s">
        <v>975</v>
      </c>
      <c r="I166" t="s">
        <v>976</v>
      </c>
      <c r="J166" s="8" t="s">
        <v>977</v>
      </c>
      <c r="K166" s="8">
        <v>1</v>
      </c>
      <c r="L166" s="8">
        <v>1</v>
      </c>
      <c r="M166" t="s">
        <v>978</v>
      </c>
      <c r="N166" s="53" t="s">
        <v>983</v>
      </c>
      <c r="O166" s="8">
        <v>2</v>
      </c>
      <c r="P166" s="8">
        <v>1</v>
      </c>
    </row>
    <row r="167" spans="1:16" x14ac:dyDescent="0.15">
      <c r="A167">
        <v>20465</v>
      </c>
      <c r="C167" t="s">
        <v>1197</v>
      </c>
      <c r="D167">
        <v>1250</v>
      </c>
      <c r="F167" t="s">
        <v>1036</v>
      </c>
      <c r="G167" t="s">
        <v>982</v>
      </c>
      <c r="H167" t="s">
        <v>975</v>
      </c>
      <c r="I167" t="s">
        <v>976</v>
      </c>
      <c r="J167" s="8" t="s">
        <v>977</v>
      </c>
      <c r="K167" s="8">
        <v>1</v>
      </c>
      <c r="L167" s="8">
        <v>1</v>
      </c>
      <c r="M167" t="s">
        <v>978</v>
      </c>
      <c r="O167" s="123"/>
    </row>
    <row r="168" spans="1:16" x14ac:dyDescent="0.15">
      <c r="A168">
        <v>27281</v>
      </c>
      <c r="C168" t="s">
        <v>1198</v>
      </c>
      <c r="D168">
        <v>1250</v>
      </c>
      <c r="E168" t="s">
        <v>988</v>
      </c>
      <c r="F168" t="s">
        <v>1117</v>
      </c>
      <c r="G168" t="s">
        <v>982</v>
      </c>
      <c r="H168" t="s">
        <v>975</v>
      </c>
      <c r="I168" t="s">
        <v>976</v>
      </c>
      <c r="K168" s="123"/>
      <c r="M168" t="s">
        <v>978</v>
      </c>
      <c r="N168" s="53" t="s">
        <v>983</v>
      </c>
      <c r="O168" s="8">
        <v>3</v>
      </c>
      <c r="P168" s="8">
        <v>1</v>
      </c>
    </row>
    <row r="169" spans="1:16" x14ac:dyDescent="0.15">
      <c r="A169">
        <v>27632</v>
      </c>
      <c r="C169" t="s">
        <v>1199</v>
      </c>
      <c r="D169">
        <v>1271</v>
      </c>
      <c r="E169" t="s">
        <v>988</v>
      </c>
      <c r="F169" t="s">
        <v>1015</v>
      </c>
      <c r="G169" t="s">
        <v>974</v>
      </c>
      <c r="H169" t="s">
        <v>975</v>
      </c>
      <c r="I169" t="s">
        <v>976</v>
      </c>
      <c r="J169" s="53" t="s">
        <v>983</v>
      </c>
      <c r="K169" s="8">
        <v>1</v>
      </c>
      <c r="L169" s="8">
        <v>1</v>
      </c>
      <c r="M169" t="s">
        <v>978</v>
      </c>
      <c r="O169" s="123"/>
    </row>
    <row r="170" spans="1:16" x14ac:dyDescent="0.15">
      <c r="A170">
        <v>20464</v>
      </c>
      <c r="C170" t="s">
        <v>1200</v>
      </c>
      <c r="D170">
        <v>1311</v>
      </c>
      <c r="E170" t="s">
        <v>980</v>
      </c>
      <c r="F170" t="s">
        <v>1115</v>
      </c>
      <c r="G170" t="s">
        <v>982</v>
      </c>
      <c r="H170" t="s">
        <v>975</v>
      </c>
      <c r="I170" t="s">
        <v>976</v>
      </c>
      <c r="J170" s="8" t="s">
        <v>977</v>
      </c>
      <c r="K170" s="8">
        <v>1</v>
      </c>
      <c r="L170" s="8">
        <v>1</v>
      </c>
      <c r="M170" t="s">
        <v>978</v>
      </c>
      <c r="O170" s="123"/>
    </row>
    <row r="171" spans="1:16" x14ac:dyDescent="0.15">
      <c r="A171">
        <v>20809</v>
      </c>
      <c r="B171" t="s">
        <v>1201</v>
      </c>
      <c r="C171" t="s">
        <v>1202</v>
      </c>
      <c r="D171">
        <v>1327</v>
      </c>
      <c r="E171" t="s">
        <v>988</v>
      </c>
      <c r="F171" t="s">
        <v>1015</v>
      </c>
      <c r="G171" t="s">
        <v>974</v>
      </c>
      <c r="H171" t="s">
        <v>975</v>
      </c>
      <c r="I171" t="s">
        <v>976</v>
      </c>
      <c r="J171" s="53" t="s">
        <v>983</v>
      </c>
      <c r="K171" s="8">
        <v>1</v>
      </c>
      <c r="L171" s="8">
        <v>1</v>
      </c>
      <c r="M171" t="s">
        <v>978</v>
      </c>
      <c r="O171" s="123"/>
    </row>
    <row r="172" spans="1:16" x14ac:dyDescent="0.15">
      <c r="A172">
        <v>28031</v>
      </c>
      <c r="C172" t="s">
        <v>1203</v>
      </c>
      <c r="D172">
        <v>1333</v>
      </c>
      <c r="E172" t="s">
        <v>993</v>
      </c>
      <c r="F172" t="s">
        <v>1204</v>
      </c>
      <c r="G172" t="s">
        <v>982</v>
      </c>
      <c r="H172" t="s">
        <v>975</v>
      </c>
      <c r="I172" t="s">
        <v>976</v>
      </c>
      <c r="J172" s="53" t="s">
        <v>983</v>
      </c>
      <c r="K172" s="8">
        <v>1</v>
      </c>
      <c r="L172" s="8">
        <v>1</v>
      </c>
      <c r="M172" t="s">
        <v>978</v>
      </c>
      <c r="N172" s="53" t="s">
        <v>983</v>
      </c>
      <c r="O172" s="8">
        <v>1</v>
      </c>
      <c r="P172" s="8">
        <v>1</v>
      </c>
    </row>
    <row r="173" spans="1:16" x14ac:dyDescent="0.15">
      <c r="A173">
        <v>23319</v>
      </c>
      <c r="C173" t="s">
        <v>1205</v>
      </c>
      <c r="D173">
        <v>1375</v>
      </c>
      <c r="E173" t="s">
        <v>980</v>
      </c>
      <c r="F173" t="s">
        <v>1056</v>
      </c>
      <c r="G173" t="s">
        <v>982</v>
      </c>
      <c r="H173" t="s">
        <v>975</v>
      </c>
      <c r="I173" t="s">
        <v>976</v>
      </c>
      <c r="J173" s="8" t="s">
        <v>977</v>
      </c>
      <c r="K173" s="8">
        <v>1</v>
      </c>
      <c r="L173" s="8">
        <v>1</v>
      </c>
      <c r="M173" t="s">
        <v>978</v>
      </c>
      <c r="O173" s="123"/>
    </row>
    <row r="174" spans="1:16" x14ac:dyDescent="0.15">
      <c r="A174">
        <v>27311</v>
      </c>
      <c r="C174" t="s">
        <v>1206</v>
      </c>
      <c r="D174">
        <v>1377</v>
      </c>
      <c r="E174" t="s">
        <v>997</v>
      </c>
      <c r="F174" t="s">
        <v>1015</v>
      </c>
      <c r="G174" t="s">
        <v>974</v>
      </c>
      <c r="H174" t="s">
        <v>975</v>
      </c>
      <c r="I174" t="s">
        <v>976</v>
      </c>
      <c r="K174" s="123"/>
      <c r="M174" t="s">
        <v>978</v>
      </c>
      <c r="N174" s="53" t="s">
        <v>983</v>
      </c>
      <c r="O174" s="8">
        <v>1</v>
      </c>
      <c r="P174" s="8">
        <v>1</v>
      </c>
    </row>
    <row r="175" spans="1:16" x14ac:dyDescent="0.15">
      <c r="A175">
        <v>28033</v>
      </c>
      <c r="C175" t="s">
        <v>1207</v>
      </c>
      <c r="D175">
        <v>1400</v>
      </c>
      <c r="E175" t="s">
        <v>993</v>
      </c>
      <c r="F175" t="s">
        <v>1204</v>
      </c>
      <c r="G175" t="s">
        <v>982</v>
      </c>
      <c r="H175" t="s">
        <v>975</v>
      </c>
      <c r="I175" t="s">
        <v>976</v>
      </c>
      <c r="J175" s="53" t="s">
        <v>983</v>
      </c>
      <c r="K175" s="8">
        <v>1</v>
      </c>
      <c r="L175" s="8">
        <v>1</v>
      </c>
      <c r="M175" t="s">
        <v>978</v>
      </c>
      <c r="N175" s="53" t="s">
        <v>983</v>
      </c>
      <c r="O175" s="8">
        <v>1</v>
      </c>
      <c r="P175" s="8">
        <v>1</v>
      </c>
    </row>
    <row r="176" spans="1:16" x14ac:dyDescent="0.15">
      <c r="A176">
        <v>1645</v>
      </c>
      <c r="C176" t="s">
        <v>1208</v>
      </c>
      <c r="D176">
        <v>1401</v>
      </c>
      <c r="E176" t="s">
        <v>997</v>
      </c>
      <c r="F176" t="s">
        <v>1015</v>
      </c>
      <c r="G176" t="s">
        <v>974</v>
      </c>
      <c r="H176" t="s">
        <v>975</v>
      </c>
      <c r="I176" t="s">
        <v>976</v>
      </c>
      <c r="J176" s="8" t="s">
        <v>1083</v>
      </c>
      <c r="K176" s="8">
        <v>1</v>
      </c>
      <c r="L176" s="8">
        <v>1</v>
      </c>
      <c r="M176" t="s">
        <v>978</v>
      </c>
      <c r="N176" s="53" t="s">
        <v>983</v>
      </c>
      <c r="O176" s="8">
        <v>1</v>
      </c>
      <c r="P176" s="8">
        <v>1</v>
      </c>
    </row>
    <row r="177" spans="1:16" x14ac:dyDescent="0.15">
      <c r="A177">
        <v>26105</v>
      </c>
      <c r="C177" t="s">
        <v>1209</v>
      </c>
      <c r="D177">
        <v>1401</v>
      </c>
      <c r="E177" t="s">
        <v>997</v>
      </c>
      <c r="F177" t="s">
        <v>1015</v>
      </c>
      <c r="G177" t="s">
        <v>974</v>
      </c>
      <c r="H177" t="s">
        <v>975</v>
      </c>
      <c r="I177" t="s">
        <v>976</v>
      </c>
      <c r="K177" s="123"/>
      <c r="M177" t="s">
        <v>978</v>
      </c>
      <c r="N177" s="53" t="s">
        <v>983</v>
      </c>
      <c r="O177" s="8">
        <v>1</v>
      </c>
      <c r="P177" s="8">
        <v>1</v>
      </c>
    </row>
    <row r="178" spans="1:16" x14ac:dyDescent="0.15">
      <c r="A178">
        <v>27634</v>
      </c>
      <c r="C178" t="s">
        <v>1210</v>
      </c>
      <c r="D178">
        <v>1401</v>
      </c>
      <c r="E178" t="s">
        <v>997</v>
      </c>
      <c r="F178" t="s">
        <v>1211</v>
      </c>
      <c r="H178" t="s">
        <v>975</v>
      </c>
      <c r="I178" t="s">
        <v>976</v>
      </c>
      <c r="J178" s="53" t="s">
        <v>983</v>
      </c>
      <c r="K178" s="8">
        <v>1</v>
      </c>
      <c r="L178" s="8">
        <v>1</v>
      </c>
      <c r="M178" t="s">
        <v>978</v>
      </c>
      <c r="N178" s="53" t="s">
        <v>983</v>
      </c>
      <c r="O178" s="8">
        <v>1</v>
      </c>
      <c r="P178" s="8">
        <v>1</v>
      </c>
    </row>
    <row r="179" spans="1:16" x14ac:dyDescent="0.15">
      <c r="A179">
        <v>64720</v>
      </c>
      <c r="C179" t="s">
        <v>1212</v>
      </c>
      <c r="D179">
        <v>1405</v>
      </c>
      <c r="E179" t="s">
        <v>997</v>
      </c>
      <c r="F179" t="s">
        <v>1015</v>
      </c>
      <c r="G179" t="s">
        <v>974</v>
      </c>
      <c r="H179" t="s">
        <v>975</v>
      </c>
      <c r="I179" t="s">
        <v>976</v>
      </c>
      <c r="J179" s="8" t="s">
        <v>977</v>
      </c>
      <c r="K179" s="8">
        <v>2</v>
      </c>
      <c r="L179" s="8">
        <v>2</v>
      </c>
      <c r="M179" t="s">
        <v>978</v>
      </c>
      <c r="N179" s="53" t="s">
        <v>983</v>
      </c>
      <c r="O179" s="8">
        <v>1</v>
      </c>
      <c r="P179" s="8">
        <v>1</v>
      </c>
    </row>
    <row r="180" spans="1:16" x14ac:dyDescent="0.15">
      <c r="A180">
        <v>27495</v>
      </c>
      <c r="C180" t="s">
        <v>1213</v>
      </c>
      <c r="D180">
        <v>1433</v>
      </c>
      <c r="E180" t="s">
        <v>988</v>
      </c>
      <c r="F180" t="s">
        <v>1015</v>
      </c>
      <c r="G180" t="s">
        <v>974</v>
      </c>
      <c r="H180" t="s">
        <v>975</v>
      </c>
      <c r="I180" t="s">
        <v>976</v>
      </c>
      <c r="J180" s="53" t="s">
        <v>983</v>
      </c>
      <c r="K180" s="8">
        <v>1</v>
      </c>
      <c r="L180" s="8">
        <v>1</v>
      </c>
      <c r="M180" t="s">
        <v>978</v>
      </c>
      <c r="O180" s="123"/>
    </row>
    <row r="181" spans="1:16" x14ac:dyDescent="0.15">
      <c r="A181">
        <v>23763</v>
      </c>
      <c r="C181" t="s">
        <v>1214</v>
      </c>
      <c r="D181">
        <v>1435</v>
      </c>
      <c r="E181" t="s">
        <v>993</v>
      </c>
      <c r="F181" t="s">
        <v>1146</v>
      </c>
      <c r="G181" t="s">
        <v>982</v>
      </c>
      <c r="H181" t="s">
        <v>975</v>
      </c>
      <c r="I181" t="s">
        <v>976</v>
      </c>
      <c r="J181" s="8" t="s">
        <v>977</v>
      </c>
      <c r="K181" s="8">
        <v>1</v>
      </c>
      <c r="L181" s="8">
        <v>1</v>
      </c>
      <c r="M181" t="s">
        <v>978</v>
      </c>
      <c r="O181" s="123"/>
    </row>
    <row r="182" spans="1:16" x14ac:dyDescent="0.15">
      <c r="A182">
        <v>23065</v>
      </c>
      <c r="C182" t="s">
        <v>1215</v>
      </c>
      <c r="D182">
        <v>1435</v>
      </c>
      <c r="E182" t="s">
        <v>980</v>
      </c>
      <c r="F182" t="s">
        <v>1056</v>
      </c>
      <c r="G182" t="s">
        <v>982</v>
      </c>
      <c r="H182" t="s">
        <v>975</v>
      </c>
      <c r="I182" t="s">
        <v>976</v>
      </c>
      <c r="J182" s="8" t="s">
        <v>977</v>
      </c>
      <c r="K182" s="8">
        <v>2</v>
      </c>
      <c r="L182" s="8">
        <v>2</v>
      </c>
      <c r="M182" t="s">
        <v>978</v>
      </c>
      <c r="N182" s="53" t="s">
        <v>983</v>
      </c>
      <c r="O182" s="8">
        <v>3</v>
      </c>
      <c r="P182" s="8">
        <v>1</v>
      </c>
    </row>
    <row r="183" spans="1:16" x14ac:dyDescent="0.15">
      <c r="A183">
        <v>28034</v>
      </c>
      <c r="C183" t="s">
        <v>1216</v>
      </c>
      <c r="D183">
        <v>1450</v>
      </c>
      <c r="E183" t="s">
        <v>993</v>
      </c>
      <c r="F183" t="s">
        <v>1005</v>
      </c>
      <c r="G183" t="s">
        <v>982</v>
      </c>
      <c r="H183" t="s">
        <v>975</v>
      </c>
      <c r="I183" t="s">
        <v>976</v>
      </c>
      <c r="J183" s="53" t="s">
        <v>983</v>
      </c>
      <c r="K183" s="8">
        <v>1</v>
      </c>
      <c r="L183" s="8">
        <v>1</v>
      </c>
      <c r="M183" t="s">
        <v>978</v>
      </c>
      <c r="N183" s="53" t="s">
        <v>983</v>
      </c>
      <c r="O183" s="8">
        <v>1</v>
      </c>
      <c r="P183" s="8">
        <v>1</v>
      </c>
    </row>
    <row r="184" spans="1:16" x14ac:dyDescent="0.15">
      <c r="A184">
        <v>27041</v>
      </c>
      <c r="C184" t="s">
        <v>1037</v>
      </c>
      <c r="D184">
        <v>1451</v>
      </c>
      <c r="E184" t="s">
        <v>988</v>
      </c>
      <c r="F184" t="s">
        <v>1015</v>
      </c>
      <c r="G184" t="s">
        <v>974</v>
      </c>
      <c r="H184" t="s">
        <v>975</v>
      </c>
      <c r="I184" t="s">
        <v>976</v>
      </c>
      <c r="J184" s="53" t="s">
        <v>983</v>
      </c>
      <c r="K184" s="8">
        <v>1</v>
      </c>
      <c r="L184" s="8">
        <v>1</v>
      </c>
      <c r="M184" t="s">
        <v>978</v>
      </c>
      <c r="O184" s="123"/>
    </row>
    <row r="185" spans="1:16" x14ac:dyDescent="0.15">
      <c r="A185">
        <v>20200</v>
      </c>
      <c r="C185" t="s">
        <v>1217</v>
      </c>
      <c r="D185">
        <v>1517</v>
      </c>
      <c r="E185" t="s">
        <v>988</v>
      </c>
      <c r="F185" t="s">
        <v>1015</v>
      </c>
      <c r="G185" t="s">
        <v>974</v>
      </c>
      <c r="H185" t="s">
        <v>975</v>
      </c>
      <c r="I185" t="s">
        <v>976</v>
      </c>
      <c r="J185" s="8" t="s">
        <v>977</v>
      </c>
      <c r="K185" s="8">
        <v>1</v>
      </c>
      <c r="L185" s="8">
        <v>1</v>
      </c>
      <c r="M185" t="s">
        <v>978</v>
      </c>
      <c r="N185" s="53" t="s">
        <v>983</v>
      </c>
      <c r="O185" s="8">
        <v>2</v>
      </c>
      <c r="P185" s="8">
        <v>2</v>
      </c>
    </row>
    <row r="186" spans="1:16" x14ac:dyDescent="0.15">
      <c r="A186">
        <v>27934</v>
      </c>
      <c r="C186" t="s">
        <v>1218</v>
      </c>
      <c r="D186">
        <v>1540</v>
      </c>
      <c r="E186" t="s">
        <v>988</v>
      </c>
      <c r="F186" t="s">
        <v>1015</v>
      </c>
      <c r="G186" t="s">
        <v>974</v>
      </c>
      <c r="H186" t="s">
        <v>975</v>
      </c>
      <c r="I186" t="s">
        <v>976</v>
      </c>
      <c r="J186" s="53" t="s">
        <v>983</v>
      </c>
      <c r="K186" s="8">
        <v>1</v>
      </c>
      <c r="L186" s="8">
        <v>1</v>
      </c>
      <c r="M186" t="s">
        <v>978</v>
      </c>
      <c r="N186" s="53" t="s">
        <v>983</v>
      </c>
      <c r="O186" s="8">
        <v>1</v>
      </c>
      <c r="P186" s="8">
        <v>1</v>
      </c>
    </row>
    <row r="187" spans="1:16" x14ac:dyDescent="0.15">
      <c r="A187">
        <v>16199</v>
      </c>
      <c r="C187" t="s">
        <v>1219</v>
      </c>
      <c r="D187">
        <v>1583</v>
      </c>
      <c r="E187" t="s">
        <v>988</v>
      </c>
      <c r="F187" t="s">
        <v>1015</v>
      </c>
      <c r="G187" t="s">
        <v>974</v>
      </c>
      <c r="H187" t="s">
        <v>975</v>
      </c>
      <c r="I187" t="s">
        <v>976</v>
      </c>
      <c r="J187" s="8" t="s">
        <v>977</v>
      </c>
      <c r="K187" s="8">
        <v>2</v>
      </c>
      <c r="L187" s="8">
        <v>2</v>
      </c>
      <c r="M187" t="s">
        <v>978</v>
      </c>
      <c r="N187" s="53" t="s">
        <v>983</v>
      </c>
      <c r="O187" s="8">
        <v>1</v>
      </c>
      <c r="P187" s="8">
        <v>1</v>
      </c>
    </row>
    <row r="188" spans="1:16" x14ac:dyDescent="0.15">
      <c r="A188">
        <v>28058</v>
      </c>
      <c r="C188" t="s">
        <v>1220</v>
      </c>
      <c r="D188">
        <v>1600</v>
      </c>
      <c r="E188" t="s">
        <v>993</v>
      </c>
      <c r="F188" t="s">
        <v>1204</v>
      </c>
      <c r="G188" t="s">
        <v>982</v>
      </c>
      <c r="H188" t="s">
        <v>975</v>
      </c>
      <c r="I188" t="s">
        <v>976</v>
      </c>
      <c r="J188" s="53" t="s">
        <v>983</v>
      </c>
      <c r="K188" s="8">
        <v>1</v>
      </c>
      <c r="L188" s="8">
        <v>1</v>
      </c>
      <c r="M188" t="s">
        <v>978</v>
      </c>
      <c r="N188" s="53" t="s">
        <v>983</v>
      </c>
      <c r="O188" s="8">
        <v>1</v>
      </c>
      <c r="P188" s="8">
        <v>1</v>
      </c>
    </row>
    <row r="189" spans="1:16" x14ac:dyDescent="0.15">
      <c r="A189">
        <v>23064</v>
      </c>
      <c r="C189" t="s">
        <v>1221</v>
      </c>
      <c r="D189">
        <v>1655</v>
      </c>
      <c r="E189" t="s">
        <v>980</v>
      </c>
      <c r="F189" t="s">
        <v>1056</v>
      </c>
      <c r="G189" t="s">
        <v>982</v>
      </c>
      <c r="H189" t="s">
        <v>975</v>
      </c>
      <c r="I189" t="s">
        <v>976</v>
      </c>
      <c r="J189" s="8" t="s">
        <v>977</v>
      </c>
      <c r="K189" s="8">
        <v>2</v>
      </c>
      <c r="L189" s="8">
        <v>2</v>
      </c>
      <c r="M189" t="s">
        <v>978</v>
      </c>
      <c r="N189" s="53" t="s">
        <v>983</v>
      </c>
      <c r="O189" s="8">
        <v>3</v>
      </c>
      <c r="P189" s="8">
        <v>1</v>
      </c>
    </row>
    <row r="190" spans="1:16" x14ac:dyDescent="0.15">
      <c r="A190">
        <v>20468</v>
      </c>
      <c r="C190" t="s">
        <v>1222</v>
      </c>
      <c r="D190">
        <v>1660</v>
      </c>
      <c r="E190" t="s">
        <v>988</v>
      </c>
      <c r="F190" t="s">
        <v>1223</v>
      </c>
      <c r="G190" t="s">
        <v>974</v>
      </c>
      <c r="H190" t="s">
        <v>975</v>
      </c>
      <c r="I190" t="s">
        <v>976</v>
      </c>
      <c r="J190" s="8" t="s">
        <v>977</v>
      </c>
      <c r="K190" s="8">
        <v>1</v>
      </c>
      <c r="L190" s="8">
        <v>1</v>
      </c>
      <c r="M190" t="s">
        <v>978</v>
      </c>
      <c r="O190" s="123"/>
    </row>
    <row r="191" spans="1:16" x14ac:dyDescent="0.15">
      <c r="A191">
        <v>27665</v>
      </c>
      <c r="C191" t="s">
        <v>1224</v>
      </c>
      <c r="D191">
        <v>1667</v>
      </c>
      <c r="E191" t="s">
        <v>988</v>
      </c>
      <c r="F191" t="s">
        <v>1225</v>
      </c>
      <c r="G191" t="s">
        <v>974</v>
      </c>
      <c r="H191" t="s">
        <v>975</v>
      </c>
      <c r="I191" t="s">
        <v>976</v>
      </c>
      <c r="J191" s="53" t="s">
        <v>983</v>
      </c>
      <c r="K191" s="8">
        <v>1</v>
      </c>
      <c r="L191" s="8">
        <v>1</v>
      </c>
      <c r="M191" t="s">
        <v>978</v>
      </c>
      <c r="O191" s="123"/>
    </row>
    <row r="192" spans="1:16" x14ac:dyDescent="0.15">
      <c r="A192">
        <v>1622</v>
      </c>
      <c r="C192" t="s">
        <v>1226</v>
      </c>
      <c r="D192">
        <v>1725</v>
      </c>
      <c r="E192" t="s">
        <v>988</v>
      </c>
      <c r="F192" t="s">
        <v>1015</v>
      </c>
      <c r="G192" t="s">
        <v>974</v>
      </c>
      <c r="H192" t="s">
        <v>975</v>
      </c>
      <c r="I192" t="s">
        <v>976</v>
      </c>
      <c r="J192" s="8" t="s">
        <v>977</v>
      </c>
      <c r="K192" s="8">
        <v>3</v>
      </c>
      <c r="L192" s="8">
        <v>3</v>
      </c>
      <c r="M192" t="s">
        <v>978</v>
      </c>
      <c r="N192" s="53" t="s">
        <v>983</v>
      </c>
      <c r="O192" s="8">
        <v>1</v>
      </c>
      <c r="P192" s="8">
        <v>1</v>
      </c>
    </row>
    <row r="193" spans="1:16" x14ac:dyDescent="0.15">
      <c r="A193">
        <v>16713</v>
      </c>
      <c r="C193" t="s">
        <v>1227</v>
      </c>
      <c r="D193">
        <v>1741</v>
      </c>
      <c r="E193" t="s">
        <v>988</v>
      </c>
      <c r="F193" t="s">
        <v>1015</v>
      </c>
      <c r="G193" t="s">
        <v>974</v>
      </c>
      <c r="H193" t="s">
        <v>975</v>
      </c>
      <c r="I193" t="s">
        <v>976</v>
      </c>
      <c r="J193" s="8" t="s">
        <v>1083</v>
      </c>
      <c r="K193" s="8">
        <v>1</v>
      </c>
      <c r="L193" s="8">
        <v>1</v>
      </c>
      <c r="M193" t="s">
        <v>978</v>
      </c>
      <c r="O193" s="123"/>
    </row>
    <row r="194" spans="1:16" x14ac:dyDescent="0.15">
      <c r="A194">
        <v>17034</v>
      </c>
      <c r="C194" t="s">
        <v>1228</v>
      </c>
      <c r="D194">
        <v>1850</v>
      </c>
      <c r="E194" t="s">
        <v>993</v>
      </c>
      <c r="F194" t="s">
        <v>1146</v>
      </c>
      <c r="G194" t="s">
        <v>982</v>
      </c>
      <c r="H194" t="s">
        <v>975</v>
      </c>
      <c r="I194" t="s">
        <v>976</v>
      </c>
      <c r="J194" s="8" t="s">
        <v>977</v>
      </c>
      <c r="K194" s="8">
        <v>2</v>
      </c>
      <c r="L194" s="8">
        <v>2</v>
      </c>
      <c r="M194" t="s">
        <v>978</v>
      </c>
      <c r="O194" s="123"/>
    </row>
    <row r="195" spans="1:16" x14ac:dyDescent="0.15">
      <c r="A195">
        <v>22946</v>
      </c>
      <c r="C195" t="s">
        <v>1229</v>
      </c>
      <c r="D195">
        <v>1878</v>
      </c>
      <c r="E195" t="s">
        <v>988</v>
      </c>
      <c r="F195" t="s">
        <v>1015</v>
      </c>
      <c r="G195" t="s">
        <v>974</v>
      </c>
      <c r="H195" t="s">
        <v>975</v>
      </c>
      <c r="I195" t="s">
        <v>976</v>
      </c>
      <c r="J195" s="53" t="s">
        <v>983</v>
      </c>
      <c r="K195" s="8">
        <v>1</v>
      </c>
      <c r="L195" s="8">
        <v>1</v>
      </c>
      <c r="M195" t="s">
        <v>978</v>
      </c>
      <c r="N195" s="53" t="s">
        <v>983</v>
      </c>
      <c r="O195" s="8">
        <v>1</v>
      </c>
      <c r="P195" s="8">
        <v>1</v>
      </c>
    </row>
    <row r="196" spans="1:16" x14ac:dyDescent="0.15">
      <c r="A196">
        <v>20354</v>
      </c>
      <c r="C196" t="s">
        <v>1230</v>
      </c>
      <c r="D196">
        <v>2100</v>
      </c>
      <c r="E196" t="s">
        <v>988</v>
      </c>
      <c r="F196" t="s">
        <v>1015</v>
      </c>
      <c r="G196" t="s">
        <v>974</v>
      </c>
      <c r="H196" t="s">
        <v>975</v>
      </c>
      <c r="I196" t="s">
        <v>976</v>
      </c>
      <c r="J196" s="8" t="s">
        <v>977</v>
      </c>
      <c r="K196" s="8">
        <v>5</v>
      </c>
      <c r="L196" s="8">
        <v>5</v>
      </c>
      <c r="M196" t="s">
        <v>978</v>
      </c>
      <c r="N196" s="53" t="s">
        <v>983</v>
      </c>
      <c r="O196" s="8">
        <v>4</v>
      </c>
      <c r="P196" s="8">
        <v>2</v>
      </c>
    </row>
    <row r="197" spans="1:16" x14ac:dyDescent="0.15">
      <c r="A197">
        <v>28372</v>
      </c>
      <c r="C197" t="s">
        <v>1231</v>
      </c>
      <c r="D197">
        <v>2125</v>
      </c>
      <c r="E197" t="s">
        <v>980</v>
      </c>
      <c r="F197" t="s">
        <v>1005</v>
      </c>
      <c r="G197" t="s">
        <v>982</v>
      </c>
      <c r="H197" t="s">
        <v>975</v>
      </c>
      <c r="I197" t="s">
        <v>976</v>
      </c>
      <c r="J197" s="53" t="s">
        <v>983</v>
      </c>
      <c r="K197" s="8">
        <v>1</v>
      </c>
      <c r="L197" s="8">
        <v>1</v>
      </c>
      <c r="M197" t="s">
        <v>978</v>
      </c>
      <c r="O197" s="123"/>
    </row>
    <row r="198" spans="1:16" x14ac:dyDescent="0.15">
      <c r="A198">
        <v>27410</v>
      </c>
      <c r="C198" t="s">
        <v>1232</v>
      </c>
      <c r="D198">
        <v>2144</v>
      </c>
      <c r="E198" t="s">
        <v>988</v>
      </c>
      <c r="F198" t="s">
        <v>1015</v>
      </c>
      <c r="G198" t="s">
        <v>974</v>
      </c>
      <c r="H198" t="s">
        <v>975</v>
      </c>
      <c r="I198" t="s">
        <v>976</v>
      </c>
      <c r="J198" s="8" t="s">
        <v>977</v>
      </c>
      <c r="K198" s="8">
        <v>1</v>
      </c>
      <c r="L198" s="8">
        <v>1</v>
      </c>
      <c r="M198" t="s">
        <v>978</v>
      </c>
      <c r="O198" s="123"/>
    </row>
    <row r="199" spans="1:16" x14ac:dyDescent="0.15">
      <c r="A199">
        <v>28672</v>
      </c>
      <c r="B199" t="s">
        <v>1233</v>
      </c>
      <c r="C199" t="s">
        <v>1234</v>
      </c>
      <c r="D199">
        <v>2160</v>
      </c>
      <c r="E199" t="s">
        <v>988</v>
      </c>
      <c r="F199" t="s">
        <v>1015</v>
      </c>
      <c r="G199" t="s">
        <v>974</v>
      </c>
      <c r="H199" t="s">
        <v>975</v>
      </c>
      <c r="I199" t="s">
        <v>976</v>
      </c>
      <c r="K199" s="123"/>
      <c r="M199" t="s">
        <v>978</v>
      </c>
      <c r="N199" s="53" t="s">
        <v>983</v>
      </c>
      <c r="O199" s="8">
        <v>1</v>
      </c>
      <c r="P199" s="8">
        <v>1</v>
      </c>
    </row>
    <row r="200" spans="1:16" x14ac:dyDescent="0.15">
      <c r="A200">
        <v>27472</v>
      </c>
      <c r="C200" t="s">
        <v>1235</v>
      </c>
      <c r="D200">
        <v>2242</v>
      </c>
      <c r="E200" t="s">
        <v>988</v>
      </c>
      <c r="F200" t="s">
        <v>1015</v>
      </c>
      <c r="G200" t="s">
        <v>974</v>
      </c>
      <c r="H200" t="s">
        <v>975</v>
      </c>
      <c r="I200" t="s">
        <v>976</v>
      </c>
      <c r="K200" s="123"/>
      <c r="M200" t="s">
        <v>978</v>
      </c>
      <c r="N200" s="53" t="s">
        <v>983</v>
      </c>
      <c r="O200" s="8">
        <v>1</v>
      </c>
      <c r="P200" s="8">
        <v>1</v>
      </c>
    </row>
    <row r="201" spans="1:16" x14ac:dyDescent="0.15">
      <c r="A201">
        <v>64436</v>
      </c>
      <c r="C201" t="s">
        <v>1236</v>
      </c>
      <c r="D201">
        <v>3018</v>
      </c>
      <c r="F201" t="s">
        <v>1237</v>
      </c>
      <c r="G201" t="s">
        <v>1066</v>
      </c>
      <c r="H201" t="s">
        <v>975</v>
      </c>
      <c r="I201" t="s">
        <v>976</v>
      </c>
      <c r="J201" s="8" t="s">
        <v>1083</v>
      </c>
      <c r="K201" s="8">
        <v>2</v>
      </c>
      <c r="L201" s="8">
        <v>2</v>
      </c>
      <c r="M201" t="s">
        <v>978</v>
      </c>
      <c r="N201" s="53" t="s">
        <v>983</v>
      </c>
      <c r="O201" s="8">
        <v>3</v>
      </c>
      <c r="P201" s="8">
        <v>1</v>
      </c>
    </row>
    <row r="202" spans="1:16" x14ac:dyDescent="0.15">
      <c r="A202">
        <v>20755</v>
      </c>
      <c r="C202" t="s">
        <v>1238</v>
      </c>
      <c r="D202">
        <v>8470</v>
      </c>
      <c r="F202" t="s">
        <v>1239</v>
      </c>
      <c r="H202" t="s">
        <v>975</v>
      </c>
      <c r="I202" t="s">
        <v>976</v>
      </c>
      <c r="J202" s="8" t="s">
        <v>977</v>
      </c>
      <c r="K202" s="8">
        <v>1</v>
      </c>
      <c r="L202" s="8">
        <v>1</v>
      </c>
      <c r="M202" t="s">
        <v>978</v>
      </c>
      <c r="O202" s="123"/>
    </row>
    <row r="203" spans="1:16" x14ac:dyDescent="0.15">
      <c r="A203">
        <v>27668</v>
      </c>
      <c r="C203" t="s">
        <v>1240</v>
      </c>
      <c r="D203">
        <v>42821</v>
      </c>
      <c r="F203" t="s">
        <v>1241</v>
      </c>
      <c r="H203" t="s">
        <v>975</v>
      </c>
      <c r="I203" t="s">
        <v>976</v>
      </c>
      <c r="J203" s="53" t="s">
        <v>983</v>
      </c>
      <c r="K203" s="8">
        <v>1</v>
      </c>
      <c r="L203" s="8">
        <v>1</v>
      </c>
      <c r="M203" t="s">
        <v>978</v>
      </c>
      <c r="O203" s="123"/>
    </row>
    <row r="204" spans="1:16" x14ac:dyDescent="0.15">
      <c r="A204">
        <v>20797</v>
      </c>
      <c r="B204" t="s">
        <v>1242</v>
      </c>
      <c r="C204" t="s">
        <v>1243</v>
      </c>
      <c r="D204">
        <v>42873</v>
      </c>
      <c r="F204" t="s">
        <v>1241</v>
      </c>
      <c r="H204" t="s">
        <v>975</v>
      </c>
      <c r="I204" t="s">
        <v>976</v>
      </c>
      <c r="J204" s="8" t="s">
        <v>977</v>
      </c>
      <c r="K204" s="8">
        <v>1</v>
      </c>
      <c r="L204" s="8">
        <v>1</v>
      </c>
      <c r="M204" t="s">
        <v>978</v>
      </c>
      <c r="N204" s="53" t="s">
        <v>983</v>
      </c>
      <c r="O204" s="8">
        <v>2</v>
      </c>
      <c r="P204" s="8">
        <v>2</v>
      </c>
    </row>
    <row r="206" spans="1:16" x14ac:dyDescent="0.15">
      <c r="A206">
        <v>200</v>
      </c>
      <c r="C206" s="28" t="s">
        <v>1496</v>
      </c>
      <c r="K206" s="8">
        <f>SUBTOTAL(9,K5:K204)</f>
        <v>224</v>
      </c>
      <c r="O206" s="8">
        <v>180</v>
      </c>
    </row>
    <row r="208" spans="1:16" x14ac:dyDescent="0.15">
      <c r="K208" s="123" t="s">
        <v>1244</v>
      </c>
      <c r="O208" s="123" t="s">
        <v>1245</v>
      </c>
    </row>
    <row r="209" spans="11:15" x14ac:dyDescent="0.15">
      <c r="K209" s="8" t="s">
        <v>1246</v>
      </c>
      <c r="O209" s="8" t="s">
        <v>1246</v>
      </c>
    </row>
    <row r="211" spans="11:15" x14ac:dyDescent="0.15">
      <c r="K211" s="53" t="s">
        <v>1247</v>
      </c>
      <c r="O211" s="8" t="s">
        <v>1247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09F9F-8BE2-48C9-A56D-1004346BB2F8}">
  <dimension ref="A1:C14"/>
  <sheetViews>
    <sheetView zoomScale="220" zoomScaleNormal="220" workbookViewId="0">
      <selection activeCell="G31" sqref="G31"/>
    </sheetView>
  </sheetViews>
  <sheetFormatPr baseColWidth="10" defaultColWidth="8.83203125" defaultRowHeight="13" x14ac:dyDescent="0.15"/>
  <cols>
    <col min="1" max="1" width="4" customWidth="1"/>
    <col min="2" max="2" width="34" customWidth="1"/>
    <col min="3" max="3" width="19" customWidth="1"/>
  </cols>
  <sheetData>
    <row r="1" spans="1:3" x14ac:dyDescent="0.15">
      <c r="B1" s="2" t="s">
        <v>1248</v>
      </c>
    </row>
    <row r="3" spans="1:3" ht="15" thickBot="1" x14ac:dyDescent="0.2">
      <c r="A3" s="25" t="s">
        <v>1249</v>
      </c>
      <c r="B3" s="25" t="s">
        <v>1250</v>
      </c>
      <c r="C3" s="26" t="s">
        <v>1251</v>
      </c>
    </row>
    <row r="4" spans="1:3" s="2" customFormat="1" ht="14" thickTop="1" x14ac:dyDescent="0.15">
      <c r="A4" s="117">
        <v>1</v>
      </c>
      <c r="B4" s="28" t="s">
        <v>1252</v>
      </c>
      <c r="C4" s="28" t="s">
        <v>45</v>
      </c>
    </row>
    <row r="5" spans="1:3" s="2" customFormat="1" x14ac:dyDescent="0.15">
      <c r="A5" s="117">
        <v>2</v>
      </c>
      <c r="B5" s="28" t="s">
        <v>1253</v>
      </c>
      <c r="C5" s="28" t="s">
        <v>80</v>
      </c>
    </row>
    <row r="6" spans="1:3" x14ac:dyDescent="0.15">
      <c r="A6" s="117">
        <v>3</v>
      </c>
      <c r="B6" s="28" t="s">
        <v>1254</v>
      </c>
      <c r="C6" s="28" t="s">
        <v>287</v>
      </c>
    </row>
    <row r="7" spans="1:3" s="59" customFormat="1" x14ac:dyDescent="0.15">
      <c r="A7" s="118">
        <v>4</v>
      </c>
      <c r="B7" s="28" t="s">
        <v>1255</v>
      </c>
      <c r="C7" s="28" t="s">
        <v>289</v>
      </c>
    </row>
    <row r="8" spans="1:3" s="27" customFormat="1" x14ac:dyDescent="0.15">
      <c r="A8" s="117">
        <v>5</v>
      </c>
      <c r="B8" s="28" t="s">
        <v>1256</v>
      </c>
      <c r="C8" s="28" t="s">
        <v>329</v>
      </c>
    </row>
    <row r="9" spans="1:3" s="2" customFormat="1" x14ac:dyDescent="0.15">
      <c r="A9" s="117">
        <v>6</v>
      </c>
      <c r="B9" s="28" t="s">
        <v>1257</v>
      </c>
      <c r="C9" s="28" t="s">
        <v>370</v>
      </c>
    </row>
    <row r="10" spans="1:3" ht="15" customHeight="1" x14ac:dyDescent="0.15">
      <c r="A10" s="117">
        <v>7</v>
      </c>
      <c r="B10" s="28" t="s">
        <v>1258</v>
      </c>
      <c r="C10" s="28" t="s">
        <v>372</v>
      </c>
    </row>
    <row r="11" spans="1:3" x14ac:dyDescent="0.15">
      <c r="A11" s="117">
        <v>8</v>
      </c>
      <c r="B11" s="28" t="s">
        <v>1259</v>
      </c>
      <c r="C11" s="28" t="s">
        <v>374</v>
      </c>
    </row>
    <row r="12" spans="1:3" x14ac:dyDescent="0.15">
      <c r="A12" s="117">
        <v>9</v>
      </c>
      <c r="B12" s="28" t="s">
        <v>550</v>
      </c>
      <c r="C12" s="28" t="s">
        <v>551</v>
      </c>
    </row>
    <row r="13" spans="1:3" x14ac:dyDescent="0.15">
      <c r="A13" s="117">
        <v>10</v>
      </c>
      <c r="B13" s="28" t="s">
        <v>632</v>
      </c>
      <c r="C13" s="28" t="s">
        <v>633</v>
      </c>
    </row>
    <row r="14" spans="1:3" x14ac:dyDescent="0.15">
      <c r="A14" s="117">
        <v>11</v>
      </c>
      <c r="B14" s="28" t="s">
        <v>632</v>
      </c>
      <c r="C14" s="28" t="s">
        <v>1260</v>
      </c>
    </row>
  </sheetData>
  <conditionalFormatting sqref="B4">
    <cfRule type="cellIs" priority="1" stopIfTrue="1" operator="greaterThanOrEqual">
      <formula>"b212"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6"/>
  <sheetViews>
    <sheetView zoomScale="85" zoomScaleNormal="85" workbookViewId="0">
      <pane ySplit="4" topLeftCell="A119" activePane="bottomLeft" state="frozen"/>
      <selection pane="bottomLeft" activeCell="N153" sqref="N153"/>
    </sheetView>
  </sheetViews>
  <sheetFormatPr baseColWidth="10" defaultColWidth="8.83203125" defaultRowHeight="13" x14ac:dyDescent="0.15"/>
  <cols>
    <col min="1" max="1" width="10.5" customWidth="1"/>
    <col min="2" max="2" width="35" customWidth="1"/>
    <col min="3" max="3" width="37.83203125" customWidth="1"/>
    <col min="4" max="4" width="14.83203125" hidden="1" customWidth="1"/>
    <col min="5" max="5" width="19" customWidth="1"/>
    <col min="6" max="6" width="14.5" customWidth="1"/>
    <col min="7" max="7" width="14.33203125" customWidth="1"/>
    <col min="8" max="8" width="5.6640625" customWidth="1"/>
    <col min="10" max="10" width="13.1640625" customWidth="1"/>
  </cols>
  <sheetData>
    <row r="1" spans="1:10" x14ac:dyDescent="0.15">
      <c r="A1" s="45"/>
      <c r="B1" s="45"/>
      <c r="C1" s="45"/>
      <c r="D1" s="45"/>
      <c r="E1" s="45"/>
      <c r="F1" s="45"/>
    </row>
    <row r="2" spans="1:10" ht="18" x14ac:dyDescent="0.2">
      <c r="A2" s="46" t="s">
        <v>1261</v>
      </c>
      <c r="B2" s="46"/>
      <c r="C2" s="46"/>
      <c r="D2" s="46"/>
      <c r="E2" s="46"/>
      <c r="F2" s="47"/>
    </row>
    <row r="3" spans="1:10" ht="16" x14ac:dyDescent="0.2">
      <c r="A3" s="21"/>
      <c r="B3" s="21"/>
      <c r="C3" s="20"/>
      <c r="D3" s="22"/>
      <c r="E3" s="22"/>
      <c r="F3" s="20"/>
    </row>
    <row r="4" spans="1:10" ht="18" thickBot="1" x14ac:dyDescent="0.25">
      <c r="A4" s="69" t="s">
        <v>34</v>
      </c>
      <c r="B4" s="69" t="s">
        <v>36</v>
      </c>
      <c r="C4" s="69" t="s">
        <v>35</v>
      </c>
      <c r="D4" s="69" t="s">
        <v>38</v>
      </c>
      <c r="E4" s="69" t="s">
        <v>39</v>
      </c>
      <c r="F4" s="70" t="s">
        <v>40</v>
      </c>
      <c r="G4" s="71" t="s">
        <v>1262</v>
      </c>
      <c r="H4" s="23"/>
      <c r="I4" s="23"/>
      <c r="J4" s="23"/>
    </row>
    <row r="5" spans="1:10" ht="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16" x14ac:dyDescent="0.2">
      <c r="A6" s="23"/>
      <c r="B6" s="24"/>
      <c r="C6" s="23"/>
      <c r="D6" s="23"/>
      <c r="E6" s="23"/>
      <c r="F6" s="23"/>
      <c r="G6" s="23"/>
      <c r="H6" s="23"/>
      <c r="I6" s="23"/>
      <c r="J6" s="23"/>
    </row>
    <row r="7" spans="1:10" ht="16" x14ac:dyDescent="0.2">
      <c r="A7" s="23"/>
      <c r="B7" s="24"/>
      <c r="C7" s="23"/>
      <c r="D7" s="23"/>
      <c r="E7" s="23"/>
      <c r="F7" s="23"/>
      <c r="G7" s="23"/>
      <c r="H7" s="23"/>
      <c r="I7" s="23"/>
      <c r="J7" s="23"/>
    </row>
    <row r="8" spans="1:10" ht="16" x14ac:dyDescent="0.2">
      <c r="A8" s="23" t="s">
        <v>767</v>
      </c>
      <c r="B8" s="23" t="s">
        <v>772</v>
      </c>
      <c r="C8" s="23" t="s">
        <v>1263</v>
      </c>
      <c r="D8" s="23">
        <v>99523</v>
      </c>
      <c r="E8" s="23">
        <v>18356</v>
      </c>
      <c r="F8" s="49">
        <v>1</v>
      </c>
      <c r="G8" s="72">
        <v>40911</v>
      </c>
      <c r="H8" s="23">
        <v>1</v>
      </c>
      <c r="I8" s="23"/>
      <c r="J8" s="23"/>
    </row>
    <row r="9" spans="1:10" ht="16" x14ac:dyDescent="0.2">
      <c r="A9" s="23" t="s">
        <v>767</v>
      </c>
      <c r="B9" s="23" t="s">
        <v>769</v>
      </c>
      <c r="C9" s="23" t="s">
        <v>768</v>
      </c>
      <c r="D9" s="23">
        <v>99513</v>
      </c>
      <c r="E9" s="23">
        <v>18358</v>
      </c>
      <c r="F9" s="49">
        <v>0</v>
      </c>
      <c r="G9" s="72">
        <v>37241</v>
      </c>
      <c r="H9" s="23">
        <v>1</v>
      </c>
      <c r="I9" s="23"/>
      <c r="J9" s="23"/>
    </row>
    <row r="10" spans="1:10" ht="16" x14ac:dyDescent="0.2">
      <c r="A10" s="23" t="s">
        <v>767</v>
      </c>
      <c r="B10" s="23" t="s">
        <v>1264</v>
      </c>
      <c r="C10" s="23" t="s">
        <v>1265</v>
      </c>
      <c r="D10" s="23">
        <v>94805</v>
      </c>
      <c r="E10" s="23">
        <v>36</v>
      </c>
      <c r="F10" s="49">
        <v>1</v>
      </c>
      <c r="G10" s="72">
        <v>41213</v>
      </c>
      <c r="H10" s="23">
        <v>1</v>
      </c>
      <c r="I10" s="23"/>
      <c r="J10" s="23"/>
    </row>
    <row r="11" spans="1:10" ht="16" x14ac:dyDescent="0.2">
      <c r="A11" s="23" t="s">
        <v>767</v>
      </c>
      <c r="B11" s="23" t="s">
        <v>1266</v>
      </c>
      <c r="C11" s="23" t="s">
        <v>1267</v>
      </c>
      <c r="D11" s="23">
        <v>100739</v>
      </c>
      <c r="E11" s="23">
        <v>18816</v>
      </c>
      <c r="F11" s="49">
        <v>0</v>
      </c>
      <c r="G11" s="72">
        <v>41213</v>
      </c>
      <c r="H11" s="23">
        <v>1</v>
      </c>
      <c r="I11" s="23"/>
      <c r="J11" s="23"/>
    </row>
    <row r="12" spans="1:10" ht="16" x14ac:dyDescent="0.2">
      <c r="A12" s="29" t="s">
        <v>767</v>
      </c>
      <c r="B12" s="23"/>
      <c r="C12" s="23"/>
      <c r="D12" s="23"/>
      <c r="E12" s="23"/>
      <c r="F12" s="43">
        <f>SUM(F8:F11)</f>
        <v>2</v>
      </c>
      <c r="G12" s="23"/>
      <c r="H12" s="23"/>
      <c r="I12" s="23"/>
      <c r="J12" s="23"/>
    </row>
    <row r="13" spans="1:10" ht="16" x14ac:dyDescent="0.2">
      <c r="A13" s="29"/>
      <c r="B13" s="23"/>
      <c r="C13" s="23"/>
      <c r="D13" s="23"/>
      <c r="E13" s="23"/>
      <c r="F13" s="43"/>
      <c r="G13" s="23"/>
      <c r="H13" s="23"/>
      <c r="I13" s="23"/>
      <c r="J13" s="23"/>
    </row>
    <row r="14" spans="1:10" ht="16" x14ac:dyDescent="0.2">
      <c r="A14" s="29"/>
      <c r="B14" s="23"/>
      <c r="C14" s="23"/>
      <c r="D14" s="23"/>
      <c r="E14" s="23"/>
      <c r="F14" s="43"/>
      <c r="G14" s="23"/>
      <c r="H14" s="23"/>
      <c r="I14" s="23"/>
      <c r="J14" s="23"/>
    </row>
    <row r="15" spans="1:10" ht="16" x14ac:dyDescent="0.2">
      <c r="A15" s="29"/>
      <c r="B15" s="23"/>
      <c r="C15" s="23"/>
      <c r="D15" s="23"/>
      <c r="E15" s="23"/>
      <c r="F15" s="43"/>
      <c r="G15" s="23"/>
      <c r="H15" s="23"/>
      <c r="I15" s="23"/>
      <c r="J15" s="23"/>
    </row>
    <row r="16" spans="1:10" ht="16" x14ac:dyDescent="0.2">
      <c r="A16" s="23" t="s">
        <v>778</v>
      </c>
      <c r="B16" s="23" t="s">
        <v>776</v>
      </c>
      <c r="C16" s="23" t="s">
        <v>1268</v>
      </c>
      <c r="D16" s="23"/>
      <c r="E16" s="23">
        <v>1434</v>
      </c>
      <c r="F16" s="49">
        <v>1</v>
      </c>
      <c r="G16" s="23"/>
      <c r="H16" s="23"/>
      <c r="I16" s="23"/>
      <c r="J16" s="23"/>
    </row>
    <row r="17" spans="1:10" ht="16" x14ac:dyDescent="0.2">
      <c r="A17" s="23" t="s">
        <v>778</v>
      </c>
      <c r="B17" s="23" t="s">
        <v>1269</v>
      </c>
      <c r="C17" s="23" t="s">
        <v>1270</v>
      </c>
      <c r="D17" s="23"/>
      <c r="E17" s="23">
        <v>1436</v>
      </c>
      <c r="F17" s="49">
        <v>0</v>
      </c>
      <c r="G17" s="23"/>
      <c r="H17" s="23"/>
      <c r="I17" s="23"/>
      <c r="J17" s="23"/>
    </row>
    <row r="18" spans="1:10" ht="16" x14ac:dyDescent="0.2">
      <c r="A18" s="23" t="s">
        <v>778</v>
      </c>
      <c r="B18" s="23" t="s">
        <v>781</v>
      </c>
      <c r="C18" s="23" t="s">
        <v>1271</v>
      </c>
      <c r="D18" s="23"/>
      <c r="E18" s="23">
        <v>1438</v>
      </c>
      <c r="F18" s="49">
        <v>0</v>
      </c>
      <c r="G18" s="23"/>
      <c r="H18" s="23"/>
      <c r="I18" s="23"/>
      <c r="J18" s="23"/>
    </row>
    <row r="19" spans="1:10" ht="16" x14ac:dyDescent="0.2">
      <c r="A19" s="23" t="s">
        <v>778</v>
      </c>
      <c r="B19" s="23" t="s">
        <v>816</v>
      </c>
      <c r="C19" s="23" t="s">
        <v>1272</v>
      </c>
      <c r="D19" s="23">
        <v>90883</v>
      </c>
      <c r="E19" s="23">
        <v>5836</v>
      </c>
      <c r="F19" s="49">
        <v>1</v>
      </c>
      <c r="G19" s="72">
        <v>41534</v>
      </c>
      <c r="H19" s="23">
        <v>0</v>
      </c>
      <c r="I19" s="23"/>
      <c r="J19" s="23"/>
    </row>
    <row r="20" spans="1:10" ht="16" x14ac:dyDescent="0.2">
      <c r="A20" s="23" t="s">
        <v>778</v>
      </c>
      <c r="B20" s="23" t="s">
        <v>810</v>
      </c>
      <c r="C20" s="23" t="s">
        <v>1273</v>
      </c>
      <c r="D20" s="23">
        <v>97427</v>
      </c>
      <c r="E20" s="23">
        <v>5838</v>
      </c>
      <c r="F20" s="49">
        <v>0</v>
      </c>
      <c r="G20" s="72">
        <v>41534</v>
      </c>
      <c r="H20" s="23">
        <v>0</v>
      </c>
      <c r="I20" s="23"/>
      <c r="J20" s="23"/>
    </row>
    <row r="21" spans="1:10" ht="16" x14ac:dyDescent="0.2">
      <c r="A21" s="23" t="s">
        <v>778</v>
      </c>
      <c r="B21" s="23" t="s">
        <v>813</v>
      </c>
      <c r="C21" s="23" t="s">
        <v>1274</v>
      </c>
      <c r="D21" s="23">
        <v>101301</v>
      </c>
      <c r="E21" s="23">
        <v>5842</v>
      </c>
      <c r="F21" s="49">
        <v>0</v>
      </c>
      <c r="G21" s="72">
        <v>41534</v>
      </c>
      <c r="H21" s="23">
        <v>0</v>
      </c>
      <c r="I21" s="23"/>
      <c r="J21" s="23"/>
    </row>
    <row r="22" spans="1:10" ht="16" x14ac:dyDescent="0.2">
      <c r="A22" s="23" t="s">
        <v>778</v>
      </c>
      <c r="B22" s="23" t="s">
        <v>1275</v>
      </c>
      <c r="C22" s="23" t="s">
        <v>1276</v>
      </c>
      <c r="D22" s="23">
        <v>101833</v>
      </c>
      <c r="E22" s="23">
        <v>5886</v>
      </c>
      <c r="F22" s="49">
        <v>0</v>
      </c>
      <c r="G22" s="72">
        <v>41631</v>
      </c>
      <c r="H22" s="23">
        <v>1</v>
      </c>
      <c r="I22" s="23"/>
      <c r="J22" s="23"/>
    </row>
    <row r="23" spans="1:10" ht="16" x14ac:dyDescent="0.2">
      <c r="A23" s="23" t="s">
        <v>778</v>
      </c>
      <c r="B23" s="23" t="s">
        <v>1277</v>
      </c>
      <c r="C23" s="23" t="s">
        <v>1278</v>
      </c>
      <c r="D23" s="23">
        <v>96429</v>
      </c>
      <c r="E23" s="23">
        <v>5896</v>
      </c>
      <c r="F23" s="49">
        <v>0</v>
      </c>
      <c r="G23" s="72">
        <v>41067</v>
      </c>
      <c r="H23" s="23">
        <v>1</v>
      </c>
      <c r="I23" s="23"/>
      <c r="J23" s="23"/>
    </row>
    <row r="24" spans="1:10" ht="16" x14ac:dyDescent="0.2">
      <c r="A24" s="23" t="s">
        <v>778</v>
      </c>
      <c r="B24" s="23" t="s">
        <v>1279</v>
      </c>
      <c r="C24" s="23" t="s">
        <v>1280</v>
      </c>
      <c r="D24" s="23">
        <v>97039</v>
      </c>
      <c r="E24" s="23">
        <v>18808</v>
      </c>
      <c r="F24" s="49">
        <v>1</v>
      </c>
      <c r="G24" s="72">
        <v>41067</v>
      </c>
      <c r="H24" s="23">
        <v>1</v>
      </c>
      <c r="I24" s="23"/>
      <c r="J24" s="23"/>
    </row>
    <row r="25" spans="1:10" ht="16" x14ac:dyDescent="0.2">
      <c r="A25" s="29" t="s">
        <v>778</v>
      </c>
      <c r="B25" s="23"/>
      <c r="C25" s="23"/>
      <c r="D25" s="23"/>
      <c r="E25" s="23"/>
      <c r="F25" s="43">
        <f>SUM(F16:F24)</f>
        <v>3</v>
      </c>
      <c r="G25" s="23"/>
      <c r="H25" s="23"/>
      <c r="I25" s="23"/>
      <c r="J25" s="23"/>
    </row>
    <row r="26" spans="1:10" ht="16" x14ac:dyDescent="0.2">
      <c r="A26" s="29"/>
      <c r="B26" s="23"/>
      <c r="C26" s="23"/>
      <c r="D26" s="23"/>
      <c r="E26" s="23"/>
      <c r="F26" s="43"/>
      <c r="G26" s="23"/>
      <c r="H26" s="23"/>
      <c r="I26" s="23"/>
      <c r="J26" s="23"/>
    </row>
    <row r="27" spans="1:10" ht="16" x14ac:dyDescent="0.2">
      <c r="A27" s="23" t="s">
        <v>1281</v>
      </c>
      <c r="B27" s="23" t="s">
        <v>1282</v>
      </c>
      <c r="C27" s="23" t="s">
        <v>1283</v>
      </c>
      <c r="D27" s="23">
        <v>96107</v>
      </c>
      <c r="E27" s="23">
        <v>3588</v>
      </c>
      <c r="F27" s="49">
        <v>1</v>
      </c>
      <c r="G27" s="72">
        <v>41051</v>
      </c>
      <c r="H27" s="23">
        <v>1</v>
      </c>
      <c r="I27" s="23"/>
      <c r="J27" s="23"/>
    </row>
    <row r="28" spans="1:10" ht="16" x14ac:dyDescent="0.2">
      <c r="A28" s="23" t="s">
        <v>1281</v>
      </c>
      <c r="B28" s="23" t="s">
        <v>1284</v>
      </c>
      <c r="C28" s="23" t="s">
        <v>1285</v>
      </c>
      <c r="D28" s="23">
        <v>79595</v>
      </c>
      <c r="E28" s="23">
        <v>3594</v>
      </c>
      <c r="F28" s="49">
        <v>0</v>
      </c>
      <c r="G28" s="72">
        <v>41051</v>
      </c>
      <c r="H28" s="23">
        <v>1</v>
      </c>
      <c r="I28" s="23"/>
      <c r="J28" s="23"/>
    </row>
    <row r="29" spans="1:10" ht="16" x14ac:dyDescent="0.2">
      <c r="A29" s="23" t="s">
        <v>1281</v>
      </c>
      <c r="B29" s="23" t="s">
        <v>1286</v>
      </c>
      <c r="C29" s="23" t="s">
        <v>1287</v>
      </c>
      <c r="D29" s="23">
        <v>88919</v>
      </c>
      <c r="E29" s="23">
        <v>3728</v>
      </c>
      <c r="F29" s="49">
        <v>0</v>
      </c>
      <c r="G29" s="72">
        <v>41051</v>
      </c>
      <c r="H29" s="23">
        <v>1</v>
      </c>
      <c r="I29" s="23"/>
      <c r="J29" s="23"/>
    </row>
    <row r="30" spans="1:10" ht="16" x14ac:dyDescent="0.2">
      <c r="A30" s="23" t="s">
        <v>1281</v>
      </c>
      <c r="B30" s="23" t="s">
        <v>1288</v>
      </c>
      <c r="C30" s="23" t="s">
        <v>1289</v>
      </c>
      <c r="D30" s="23">
        <v>101671</v>
      </c>
      <c r="E30" s="23">
        <v>20266</v>
      </c>
      <c r="F30" s="49">
        <v>0</v>
      </c>
      <c r="G30" s="72">
        <v>41244</v>
      </c>
      <c r="H30" s="23">
        <v>1</v>
      </c>
      <c r="I30" s="23"/>
      <c r="J30" s="23"/>
    </row>
    <row r="31" spans="1:10" ht="16" x14ac:dyDescent="0.2">
      <c r="A31" s="29" t="s">
        <v>1281</v>
      </c>
      <c r="B31" s="23"/>
      <c r="C31" s="23"/>
      <c r="D31" s="23"/>
      <c r="E31" s="23"/>
      <c r="F31" s="43">
        <f>SUM(F27:F30)</f>
        <v>1</v>
      </c>
      <c r="G31" s="72"/>
      <c r="H31" s="23"/>
      <c r="I31" s="23"/>
      <c r="J31" s="23"/>
    </row>
    <row r="32" spans="1:10" ht="16" x14ac:dyDescent="0.2">
      <c r="A32" s="29"/>
      <c r="B32" s="23"/>
      <c r="C32" s="23"/>
      <c r="D32" s="23"/>
      <c r="E32" s="23"/>
      <c r="F32" s="43"/>
      <c r="G32" s="23"/>
      <c r="H32" s="23"/>
      <c r="I32" s="23"/>
      <c r="J32" s="23"/>
    </row>
    <row r="33" spans="1:10" ht="16" x14ac:dyDescent="0.2">
      <c r="A33" s="23" t="s">
        <v>792</v>
      </c>
      <c r="B33" s="23" t="s">
        <v>1290</v>
      </c>
      <c r="C33" s="23" t="s">
        <v>1291</v>
      </c>
      <c r="D33" s="23">
        <v>73621</v>
      </c>
      <c r="E33" s="23">
        <v>3186</v>
      </c>
      <c r="F33" s="49">
        <v>1</v>
      </c>
      <c r="G33" s="72">
        <v>40401</v>
      </c>
      <c r="H33" s="23">
        <v>1</v>
      </c>
      <c r="I33" s="29"/>
      <c r="J33" s="23"/>
    </row>
    <row r="34" spans="1:10" ht="16" x14ac:dyDescent="0.2">
      <c r="A34" s="23" t="s">
        <v>792</v>
      </c>
      <c r="B34" s="23" t="s">
        <v>833</v>
      </c>
      <c r="C34" s="23" t="s">
        <v>831</v>
      </c>
      <c r="D34" s="23">
        <v>73619</v>
      </c>
      <c r="E34" s="23">
        <v>5644</v>
      </c>
      <c r="F34" s="49">
        <v>0</v>
      </c>
      <c r="G34" s="72">
        <v>40401</v>
      </c>
      <c r="H34" s="23">
        <v>1</v>
      </c>
      <c r="I34" s="29"/>
      <c r="J34" s="23"/>
    </row>
    <row r="35" spans="1:10" ht="16" x14ac:dyDescent="0.2">
      <c r="A35" s="23" t="s">
        <v>792</v>
      </c>
      <c r="B35" s="23" t="s">
        <v>1292</v>
      </c>
      <c r="C35" s="23" t="s">
        <v>1293</v>
      </c>
      <c r="D35" s="23">
        <v>79577</v>
      </c>
      <c r="E35" s="23">
        <v>3684</v>
      </c>
      <c r="F35" s="49">
        <v>1</v>
      </c>
      <c r="G35" s="72">
        <v>30956</v>
      </c>
      <c r="H35" s="23">
        <v>1</v>
      </c>
      <c r="I35" s="23"/>
      <c r="J35" s="23"/>
    </row>
    <row r="36" spans="1:10" ht="16" x14ac:dyDescent="0.2">
      <c r="A36" s="23" t="s">
        <v>792</v>
      </c>
      <c r="B36" s="23" t="s">
        <v>176</v>
      </c>
      <c r="C36" s="23" t="s">
        <v>1294</v>
      </c>
      <c r="D36" s="23">
        <v>89649</v>
      </c>
      <c r="E36" s="23">
        <v>9584</v>
      </c>
      <c r="F36" s="49">
        <v>0</v>
      </c>
      <c r="G36" s="72">
        <v>41274</v>
      </c>
      <c r="H36" s="23">
        <v>1</v>
      </c>
      <c r="I36" s="23"/>
      <c r="J36" s="23"/>
    </row>
    <row r="37" spans="1:10" ht="16" x14ac:dyDescent="0.2">
      <c r="A37" s="23" t="s">
        <v>792</v>
      </c>
      <c r="B37" s="23" t="s">
        <v>254</v>
      </c>
      <c r="C37" s="23" t="s">
        <v>253</v>
      </c>
      <c r="D37" s="23">
        <v>89365</v>
      </c>
      <c r="E37" s="23">
        <v>5446</v>
      </c>
      <c r="F37" s="49">
        <v>1</v>
      </c>
      <c r="G37" s="72">
        <v>41215</v>
      </c>
      <c r="H37" s="23">
        <v>1</v>
      </c>
      <c r="I37" s="23"/>
      <c r="J37" s="23"/>
    </row>
    <row r="38" spans="1:10" ht="16" x14ac:dyDescent="0.2">
      <c r="A38" s="23" t="s">
        <v>792</v>
      </c>
      <c r="B38" s="23" t="s">
        <v>251</v>
      </c>
      <c r="C38" s="23" t="s">
        <v>250</v>
      </c>
      <c r="D38" s="23">
        <v>77759</v>
      </c>
      <c r="E38" s="23">
        <v>5450</v>
      </c>
      <c r="F38" s="49">
        <v>0</v>
      </c>
      <c r="G38" s="72">
        <v>41215</v>
      </c>
      <c r="H38" s="23">
        <v>1</v>
      </c>
      <c r="I38" s="23"/>
      <c r="J38" s="23"/>
    </row>
    <row r="39" spans="1:10" ht="16" x14ac:dyDescent="0.2">
      <c r="A39" s="23" t="s">
        <v>792</v>
      </c>
      <c r="B39" s="23" t="s">
        <v>1295</v>
      </c>
      <c r="C39" s="23" t="s">
        <v>799</v>
      </c>
      <c r="D39" s="23">
        <v>100517</v>
      </c>
      <c r="E39" s="23">
        <v>5454</v>
      </c>
      <c r="F39" s="49">
        <v>1</v>
      </c>
      <c r="G39" s="72">
        <v>41208</v>
      </c>
      <c r="H39" s="23">
        <v>1</v>
      </c>
      <c r="I39" s="23"/>
      <c r="J39" s="23"/>
    </row>
    <row r="40" spans="1:10" ht="16" x14ac:dyDescent="0.2">
      <c r="A40" s="23" t="s">
        <v>792</v>
      </c>
      <c r="B40" s="23" t="s">
        <v>1296</v>
      </c>
      <c r="C40" s="23" t="s">
        <v>799</v>
      </c>
      <c r="D40" s="23">
        <v>100517</v>
      </c>
      <c r="E40" s="23">
        <v>5456</v>
      </c>
      <c r="F40" s="49">
        <v>0</v>
      </c>
      <c r="G40" s="72">
        <v>41208</v>
      </c>
      <c r="H40" s="23">
        <v>1</v>
      </c>
      <c r="I40" s="23"/>
      <c r="J40" s="23"/>
    </row>
    <row r="41" spans="1:10" ht="5.25" customHeight="1" x14ac:dyDescent="0.2">
      <c r="A41" s="23"/>
      <c r="B41" s="23"/>
      <c r="C41" s="23"/>
      <c r="D41" s="23"/>
      <c r="E41" s="23"/>
      <c r="F41" s="49"/>
      <c r="G41" s="72"/>
      <c r="H41" s="23"/>
      <c r="I41" s="23"/>
      <c r="J41" s="23"/>
    </row>
    <row r="42" spans="1:10" ht="16" x14ac:dyDescent="0.2">
      <c r="A42" s="29" t="s">
        <v>801</v>
      </c>
      <c r="B42" s="23"/>
      <c r="C42" s="23"/>
      <c r="D42" s="23"/>
      <c r="E42" s="23"/>
      <c r="F42" s="43">
        <f>SUM(F33:F41)</f>
        <v>4</v>
      </c>
      <c r="G42" s="72"/>
      <c r="H42" s="23"/>
      <c r="I42" s="23"/>
      <c r="J42" s="23"/>
    </row>
    <row r="43" spans="1:10" ht="16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6" x14ac:dyDescent="0.2">
      <c r="A44" s="23" t="s">
        <v>802</v>
      </c>
      <c r="B44" s="23" t="s">
        <v>804</v>
      </c>
      <c r="C44" s="23" t="s">
        <v>1297</v>
      </c>
      <c r="D44" s="23">
        <v>96859</v>
      </c>
      <c r="E44" s="23">
        <v>1428</v>
      </c>
      <c r="F44" s="49">
        <v>1</v>
      </c>
      <c r="G44" s="72">
        <v>40119</v>
      </c>
      <c r="H44" s="23">
        <v>1</v>
      </c>
      <c r="I44" s="23"/>
      <c r="J44" s="23"/>
    </row>
    <row r="45" spans="1:10" ht="16" x14ac:dyDescent="0.2">
      <c r="A45" s="23" t="s">
        <v>802</v>
      </c>
      <c r="B45" s="23" t="s">
        <v>806</v>
      </c>
      <c r="C45" s="23" t="s">
        <v>1297</v>
      </c>
      <c r="D45" s="23">
        <v>96859</v>
      </c>
      <c r="E45" s="23">
        <v>11636</v>
      </c>
      <c r="F45" s="49">
        <v>0</v>
      </c>
      <c r="G45" s="72">
        <v>40119</v>
      </c>
      <c r="H45" s="23">
        <v>1</v>
      </c>
      <c r="I45" s="23"/>
      <c r="J45" s="23"/>
    </row>
    <row r="46" spans="1:10" ht="16" x14ac:dyDescent="0.2">
      <c r="A46" s="23" t="s">
        <v>802</v>
      </c>
      <c r="B46" s="23" t="s">
        <v>808</v>
      </c>
      <c r="C46" s="23" t="s">
        <v>1297</v>
      </c>
      <c r="D46" s="23">
        <v>96859</v>
      </c>
      <c r="E46" s="23">
        <v>11638</v>
      </c>
      <c r="F46" s="49">
        <v>0</v>
      </c>
      <c r="G46" s="72">
        <v>40119</v>
      </c>
      <c r="H46" s="23">
        <v>1</v>
      </c>
      <c r="I46" s="23"/>
      <c r="J46" s="23"/>
    </row>
    <row r="47" spans="1:10" ht="16" x14ac:dyDescent="0.2">
      <c r="A47" s="29" t="s">
        <v>818</v>
      </c>
      <c r="B47" s="23"/>
      <c r="C47" s="23"/>
      <c r="D47" s="23"/>
      <c r="E47" s="23"/>
      <c r="F47" s="43">
        <f>SUM(F44:F46)</f>
        <v>1</v>
      </c>
      <c r="G47" s="72"/>
      <c r="H47" s="23"/>
      <c r="I47" s="23"/>
      <c r="J47" s="23"/>
    </row>
    <row r="48" spans="1:10" ht="16" x14ac:dyDescent="0.2">
      <c r="A48" s="29"/>
      <c r="B48" s="23"/>
      <c r="C48" s="23"/>
      <c r="D48" s="23"/>
      <c r="E48" s="23"/>
      <c r="F48" s="43"/>
      <c r="G48" s="72"/>
      <c r="H48" s="23"/>
      <c r="I48" s="23"/>
      <c r="J48" s="23"/>
    </row>
    <row r="49" spans="1:10" ht="16" x14ac:dyDescent="0.2">
      <c r="A49" s="29" t="s">
        <v>1298</v>
      </c>
      <c r="B49" s="23"/>
      <c r="C49" s="23"/>
      <c r="D49" s="23"/>
      <c r="E49" s="23"/>
      <c r="F49" s="43">
        <v>0</v>
      </c>
      <c r="G49" s="72"/>
      <c r="H49" s="23"/>
      <c r="I49" s="23"/>
      <c r="J49" s="23"/>
    </row>
    <row r="50" spans="1:10" ht="16" x14ac:dyDescent="0.2">
      <c r="A50" s="73"/>
      <c r="B50" s="74"/>
      <c r="C50" s="74"/>
      <c r="D50" s="74"/>
      <c r="E50" s="74"/>
      <c r="F50" s="75"/>
      <c r="G50" s="76"/>
      <c r="H50" s="23"/>
      <c r="I50" s="23"/>
      <c r="J50" s="23"/>
    </row>
    <row r="51" spans="1:10" ht="16" x14ac:dyDescent="0.2">
      <c r="A51" s="73"/>
      <c r="B51" s="74"/>
      <c r="C51" s="74"/>
      <c r="D51" s="74"/>
      <c r="E51" s="74"/>
      <c r="F51" s="75"/>
      <c r="G51" s="76"/>
      <c r="H51" s="23"/>
      <c r="I51" s="23"/>
      <c r="J51" s="23"/>
    </row>
    <row r="52" spans="1:10" ht="16" x14ac:dyDescent="0.2">
      <c r="A52" s="23" t="s">
        <v>819</v>
      </c>
      <c r="B52" s="23" t="s">
        <v>1299</v>
      </c>
      <c r="C52" s="23" t="s">
        <v>820</v>
      </c>
      <c r="D52" s="23">
        <v>91969</v>
      </c>
      <c r="E52" s="23">
        <v>15674</v>
      </c>
      <c r="F52" s="49">
        <v>1</v>
      </c>
      <c r="G52" s="77">
        <v>41460</v>
      </c>
      <c r="H52" s="23">
        <v>1</v>
      </c>
      <c r="I52" s="23"/>
      <c r="J52" s="23"/>
    </row>
    <row r="53" spans="1:10" ht="16" x14ac:dyDescent="0.2">
      <c r="A53" s="23" t="s">
        <v>819</v>
      </c>
      <c r="B53" s="23" t="s">
        <v>822</v>
      </c>
      <c r="C53" s="23" t="s">
        <v>1300</v>
      </c>
      <c r="D53" s="23">
        <v>96665</v>
      </c>
      <c r="E53" s="23">
        <v>15676</v>
      </c>
      <c r="F53" s="49">
        <v>0</v>
      </c>
      <c r="G53" s="72">
        <v>40087</v>
      </c>
      <c r="H53" s="23">
        <v>1</v>
      </c>
      <c r="I53" s="23"/>
      <c r="J53" s="23"/>
    </row>
    <row r="54" spans="1:10" ht="16" x14ac:dyDescent="0.2">
      <c r="A54" s="23" t="s">
        <v>819</v>
      </c>
      <c r="B54" s="78" t="s">
        <v>1301</v>
      </c>
      <c r="C54" s="23" t="s">
        <v>823</v>
      </c>
      <c r="D54" s="23">
        <v>101517</v>
      </c>
      <c r="E54" s="23">
        <v>15678</v>
      </c>
      <c r="F54" s="49">
        <v>0</v>
      </c>
      <c r="G54" s="72">
        <v>41547</v>
      </c>
      <c r="H54" s="23">
        <v>1</v>
      </c>
      <c r="I54" s="23"/>
      <c r="J54" s="23"/>
    </row>
    <row r="55" spans="1:10" ht="16" x14ac:dyDescent="0.2">
      <c r="A55" s="23" t="s">
        <v>819</v>
      </c>
      <c r="B55" s="23" t="s">
        <v>825</v>
      </c>
      <c r="C55" s="23" t="s">
        <v>1302</v>
      </c>
      <c r="D55" s="23">
        <v>98481</v>
      </c>
      <c r="E55" s="23">
        <v>15680</v>
      </c>
      <c r="F55" s="49">
        <v>0</v>
      </c>
      <c r="G55" s="72">
        <v>40624</v>
      </c>
      <c r="H55" s="23">
        <v>1</v>
      </c>
      <c r="I55" s="23"/>
      <c r="J55" s="23"/>
    </row>
    <row r="56" spans="1:10" ht="16" x14ac:dyDescent="0.2">
      <c r="A56" s="23" t="s">
        <v>819</v>
      </c>
      <c r="B56" s="23" t="s">
        <v>826</v>
      </c>
      <c r="C56" s="23" t="s">
        <v>820</v>
      </c>
      <c r="D56" s="23">
        <v>91969</v>
      </c>
      <c r="E56" s="23">
        <v>15682</v>
      </c>
      <c r="F56" s="49">
        <v>0</v>
      </c>
      <c r="G56" s="72">
        <v>41722</v>
      </c>
      <c r="H56" s="23">
        <v>1</v>
      </c>
      <c r="I56" s="23"/>
      <c r="J56" s="23"/>
    </row>
    <row r="57" spans="1:10" ht="16" x14ac:dyDescent="0.2">
      <c r="A57" s="23" t="s">
        <v>819</v>
      </c>
      <c r="B57" s="23" t="s">
        <v>828</v>
      </c>
      <c r="C57" s="23" t="s">
        <v>827</v>
      </c>
      <c r="D57" s="23">
        <v>88217</v>
      </c>
      <c r="E57" s="23">
        <v>15684</v>
      </c>
      <c r="F57" s="49">
        <v>0</v>
      </c>
      <c r="G57" s="72">
        <v>40087</v>
      </c>
      <c r="H57" s="23">
        <v>1</v>
      </c>
      <c r="I57" s="23"/>
      <c r="J57" s="23"/>
    </row>
    <row r="58" spans="1:10" ht="16" x14ac:dyDescent="0.2">
      <c r="A58" s="29" t="s">
        <v>829</v>
      </c>
      <c r="B58" s="79"/>
      <c r="C58" s="79"/>
      <c r="D58" s="79"/>
      <c r="E58" s="79"/>
      <c r="F58" s="43">
        <f>SUM(F52:F57)</f>
        <v>1</v>
      </c>
      <c r="G58" s="80"/>
      <c r="H58" s="23"/>
      <c r="I58" s="23"/>
      <c r="J58" s="23"/>
    </row>
    <row r="59" spans="1:10" ht="16" x14ac:dyDescent="0.2">
      <c r="A59" s="73"/>
      <c r="B59" s="79"/>
      <c r="C59" s="79"/>
      <c r="D59" s="79"/>
      <c r="E59" s="79"/>
      <c r="F59" s="81"/>
      <c r="G59" s="80"/>
      <c r="H59" s="23"/>
      <c r="I59" s="23"/>
      <c r="J59" s="23"/>
    </row>
    <row r="60" spans="1:10" ht="16" x14ac:dyDescent="0.2">
      <c r="A60" s="29" t="s">
        <v>1303</v>
      </c>
      <c r="B60" s="79"/>
      <c r="C60" s="79"/>
      <c r="D60" s="79"/>
      <c r="E60" s="79"/>
      <c r="F60" s="43">
        <v>0</v>
      </c>
      <c r="G60" s="80"/>
      <c r="H60" s="23"/>
      <c r="I60" s="23"/>
      <c r="J60" s="23"/>
    </row>
    <row r="61" spans="1:10" ht="16" x14ac:dyDescent="0.2">
      <c r="A61" s="73"/>
      <c r="B61" s="79"/>
      <c r="C61" s="79"/>
      <c r="D61" s="79"/>
      <c r="E61" s="79"/>
      <c r="F61" s="81"/>
      <c r="G61" s="80"/>
      <c r="H61" s="23"/>
      <c r="I61" s="23"/>
      <c r="J61" s="23"/>
    </row>
    <row r="62" spans="1:10" ht="16" x14ac:dyDescent="0.2">
      <c r="A62" s="23" t="s">
        <v>834</v>
      </c>
      <c r="B62" s="23" t="s">
        <v>836</v>
      </c>
      <c r="C62" s="23" t="s">
        <v>835</v>
      </c>
      <c r="D62" s="23">
        <v>93377</v>
      </c>
      <c r="E62" s="23">
        <v>7278</v>
      </c>
      <c r="F62" s="49">
        <v>1</v>
      </c>
      <c r="G62" s="72">
        <v>38869</v>
      </c>
      <c r="H62" s="23">
        <v>1</v>
      </c>
      <c r="I62" s="23"/>
      <c r="J62" s="23"/>
    </row>
    <row r="63" spans="1:10" ht="16" x14ac:dyDescent="0.2">
      <c r="A63" s="23" t="s">
        <v>834</v>
      </c>
      <c r="B63" s="23" t="s">
        <v>838</v>
      </c>
      <c r="C63" s="23" t="s">
        <v>1304</v>
      </c>
      <c r="D63" s="23">
        <v>100033</v>
      </c>
      <c r="E63" s="23">
        <v>7280</v>
      </c>
      <c r="F63" s="49">
        <v>0</v>
      </c>
      <c r="G63" s="72">
        <v>41060</v>
      </c>
      <c r="H63" s="23">
        <v>1</v>
      </c>
      <c r="I63" s="23"/>
      <c r="J63" s="23"/>
    </row>
    <row r="64" spans="1:10" ht="16" x14ac:dyDescent="0.2">
      <c r="A64" s="23" t="s">
        <v>834</v>
      </c>
      <c r="B64" s="23" t="s">
        <v>1305</v>
      </c>
      <c r="C64" s="23" t="s">
        <v>1306</v>
      </c>
      <c r="D64" s="23">
        <v>101875</v>
      </c>
      <c r="E64" s="23">
        <v>10864</v>
      </c>
      <c r="F64" s="49">
        <v>0</v>
      </c>
      <c r="G64" s="72">
        <v>41708</v>
      </c>
      <c r="H64" s="23">
        <v>1</v>
      </c>
      <c r="I64" s="23"/>
      <c r="J64" s="23"/>
    </row>
    <row r="65" spans="1:10" ht="16" x14ac:dyDescent="0.2">
      <c r="A65" s="23" t="s">
        <v>834</v>
      </c>
      <c r="B65" s="23" t="s">
        <v>840</v>
      </c>
      <c r="C65" s="23" t="s">
        <v>1307</v>
      </c>
      <c r="D65" s="23">
        <v>100275</v>
      </c>
      <c r="E65" s="23">
        <v>10866</v>
      </c>
      <c r="F65" s="49">
        <v>0</v>
      </c>
      <c r="G65" s="72">
        <v>41124</v>
      </c>
      <c r="H65" s="23">
        <v>1</v>
      </c>
      <c r="I65" s="23"/>
      <c r="J65" s="23"/>
    </row>
    <row r="66" spans="1:10" ht="16" x14ac:dyDescent="0.2">
      <c r="A66" s="23" t="s">
        <v>834</v>
      </c>
      <c r="B66" s="23" t="s">
        <v>842</v>
      </c>
      <c r="C66" s="23" t="s">
        <v>841</v>
      </c>
      <c r="D66" s="23">
        <v>98295</v>
      </c>
      <c r="E66" s="23">
        <v>10870</v>
      </c>
      <c r="F66" s="49">
        <v>0</v>
      </c>
      <c r="G66" s="72">
        <v>40147</v>
      </c>
      <c r="H66" s="23">
        <v>1</v>
      </c>
      <c r="I66" s="23"/>
      <c r="J66" s="23"/>
    </row>
    <row r="67" spans="1:10" ht="16" x14ac:dyDescent="0.2">
      <c r="A67" s="23" t="s">
        <v>834</v>
      </c>
      <c r="B67" s="23" t="s">
        <v>839</v>
      </c>
      <c r="C67" s="23" t="s">
        <v>1308</v>
      </c>
      <c r="D67" s="23">
        <v>100259</v>
      </c>
      <c r="E67" s="23">
        <v>10872</v>
      </c>
      <c r="F67" s="49">
        <v>0</v>
      </c>
      <c r="G67" s="72">
        <v>41120</v>
      </c>
      <c r="H67" s="23">
        <v>1</v>
      </c>
      <c r="I67" s="23"/>
      <c r="J67" s="23"/>
    </row>
    <row r="68" spans="1:10" ht="16" x14ac:dyDescent="0.2">
      <c r="A68" s="23" t="s">
        <v>834</v>
      </c>
      <c r="B68" s="23" t="s">
        <v>844</v>
      </c>
      <c r="C68" s="23" t="s">
        <v>1309</v>
      </c>
      <c r="D68" s="23">
        <v>95707</v>
      </c>
      <c r="E68" s="23">
        <v>10874</v>
      </c>
      <c r="F68" s="49">
        <v>0</v>
      </c>
      <c r="G68" s="72">
        <v>39723</v>
      </c>
      <c r="H68" s="23">
        <v>1</v>
      </c>
      <c r="I68" s="23"/>
      <c r="J68" s="23"/>
    </row>
    <row r="69" spans="1:10" ht="16" x14ac:dyDescent="0.2">
      <c r="A69" s="23" t="s">
        <v>834</v>
      </c>
      <c r="B69" s="23" t="s">
        <v>1310</v>
      </c>
      <c r="C69" s="23" t="s">
        <v>845</v>
      </c>
      <c r="D69" s="23">
        <v>96363</v>
      </c>
      <c r="E69" s="23">
        <v>10876</v>
      </c>
      <c r="F69" s="49">
        <v>0</v>
      </c>
      <c r="G69" s="72">
        <v>39988</v>
      </c>
      <c r="H69" s="23">
        <v>1</v>
      </c>
      <c r="I69" s="23"/>
      <c r="J69" s="23"/>
    </row>
    <row r="70" spans="1:10" ht="16" x14ac:dyDescent="0.2">
      <c r="A70" s="29" t="s">
        <v>847</v>
      </c>
      <c r="B70" s="23"/>
      <c r="C70" s="23"/>
      <c r="D70" s="23"/>
      <c r="E70" s="23"/>
      <c r="F70" s="43">
        <f>SUBTOTAL(9,F62:F69)</f>
        <v>1</v>
      </c>
      <c r="G70" s="72"/>
      <c r="H70" s="23"/>
      <c r="I70" s="23"/>
      <c r="J70" s="23"/>
    </row>
    <row r="71" spans="1:10" ht="16" x14ac:dyDescent="0.2">
      <c r="A71" s="29"/>
      <c r="B71" s="23"/>
      <c r="C71" s="23"/>
      <c r="D71" s="23"/>
      <c r="E71" s="23"/>
      <c r="F71" s="49"/>
      <c r="G71" s="72"/>
      <c r="H71" s="23"/>
      <c r="I71" s="23"/>
      <c r="J71" s="23"/>
    </row>
    <row r="72" spans="1:10" ht="16" x14ac:dyDescent="0.2">
      <c r="A72" s="23" t="s">
        <v>848</v>
      </c>
      <c r="B72" s="23" t="s">
        <v>850</v>
      </c>
      <c r="C72" s="23" t="s">
        <v>849</v>
      </c>
      <c r="D72" s="23">
        <v>99603</v>
      </c>
      <c r="E72" s="23">
        <v>11520</v>
      </c>
      <c r="F72" s="49">
        <v>1</v>
      </c>
      <c r="G72" s="77">
        <v>40934</v>
      </c>
      <c r="H72" s="23">
        <v>1</v>
      </c>
      <c r="I72" s="23"/>
      <c r="J72" s="23"/>
    </row>
    <row r="73" spans="1:10" ht="16" x14ac:dyDescent="0.2">
      <c r="A73" s="23" t="s">
        <v>848</v>
      </c>
      <c r="B73" s="23" t="s">
        <v>852</v>
      </c>
      <c r="C73" s="23" t="s">
        <v>1311</v>
      </c>
      <c r="D73" s="23">
        <v>101791</v>
      </c>
      <c r="E73" s="23">
        <v>11522</v>
      </c>
      <c r="F73" s="49">
        <v>0</v>
      </c>
      <c r="G73" s="77">
        <v>41663</v>
      </c>
      <c r="H73" s="23">
        <v>1</v>
      </c>
      <c r="I73" s="23"/>
      <c r="J73" s="23"/>
    </row>
    <row r="74" spans="1:10" ht="16" x14ac:dyDescent="0.2">
      <c r="A74" s="23" t="s">
        <v>848</v>
      </c>
      <c r="B74" s="23" t="s">
        <v>854</v>
      </c>
      <c r="C74" s="23" t="s">
        <v>1312</v>
      </c>
      <c r="D74" s="23">
        <v>96921</v>
      </c>
      <c r="E74" s="23">
        <v>11524</v>
      </c>
      <c r="F74" s="49">
        <v>0</v>
      </c>
      <c r="G74" s="77">
        <v>40151</v>
      </c>
      <c r="H74" s="23">
        <v>1</v>
      </c>
      <c r="I74" s="23"/>
      <c r="J74" s="23"/>
    </row>
    <row r="75" spans="1:10" ht="16" x14ac:dyDescent="0.2">
      <c r="A75" s="23" t="s">
        <v>848</v>
      </c>
      <c r="B75" s="23" t="s">
        <v>856</v>
      </c>
      <c r="C75" s="23" t="s">
        <v>1313</v>
      </c>
      <c r="D75" s="23">
        <v>100419</v>
      </c>
      <c r="E75" s="23">
        <v>11526</v>
      </c>
      <c r="F75" s="49">
        <v>0</v>
      </c>
      <c r="G75" s="77">
        <v>41166</v>
      </c>
      <c r="H75" s="23">
        <v>1</v>
      </c>
      <c r="I75" s="23"/>
      <c r="J75" s="23"/>
    </row>
    <row r="76" spans="1:10" ht="16" x14ac:dyDescent="0.2">
      <c r="A76" s="23" t="s">
        <v>848</v>
      </c>
      <c r="B76" s="23" t="s">
        <v>858</v>
      </c>
      <c r="C76" s="23" t="s">
        <v>1314</v>
      </c>
      <c r="D76" s="23">
        <v>100443</v>
      </c>
      <c r="E76" s="23">
        <v>11528</v>
      </c>
      <c r="F76" s="49">
        <v>0</v>
      </c>
      <c r="G76" s="77">
        <v>41180</v>
      </c>
      <c r="H76" s="23">
        <v>1</v>
      </c>
      <c r="I76" s="23"/>
      <c r="J76" s="23"/>
    </row>
    <row r="77" spans="1:10" ht="16" x14ac:dyDescent="0.2">
      <c r="A77" s="23" t="s">
        <v>848</v>
      </c>
      <c r="B77" s="23" t="s">
        <v>860</v>
      </c>
      <c r="C77" s="23" t="s">
        <v>1315</v>
      </c>
      <c r="D77" s="23">
        <v>100941</v>
      </c>
      <c r="E77" s="23">
        <v>11756</v>
      </c>
      <c r="F77" s="49">
        <v>0</v>
      </c>
      <c r="G77" s="77">
        <v>41331</v>
      </c>
      <c r="H77" s="23">
        <v>1</v>
      </c>
      <c r="I77" s="23"/>
      <c r="J77" s="23"/>
    </row>
    <row r="78" spans="1:10" ht="16" x14ac:dyDescent="0.2">
      <c r="A78" s="23" t="s">
        <v>848</v>
      </c>
      <c r="B78" s="23" t="s">
        <v>862</v>
      </c>
      <c r="C78" s="23" t="s">
        <v>861</v>
      </c>
      <c r="D78" s="23">
        <v>101413</v>
      </c>
      <c r="E78" s="23">
        <v>11758</v>
      </c>
      <c r="F78" s="49">
        <v>0</v>
      </c>
      <c r="G78" s="77">
        <v>41502</v>
      </c>
      <c r="H78" s="23">
        <v>1</v>
      </c>
      <c r="I78" s="23"/>
      <c r="J78" s="23"/>
    </row>
    <row r="79" spans="1:10" ht="16" x14ac:dyDescent="0.2">
      <c r="A79" s="23" t="s">
        <v>848</v>
      </c>
      <c r="B79" s="23" t="s">
        <v>864</v>
      </c>
      <c r="C79" s="23" t="s">
        <v>863</v>
      </c>
      <c r="D79" s="23">
        <v>101859</v>
      </c>
      <c r="E79" s="23">
        <v>11760</v>
      </c>
      <c r="F79" s="49">
        <v>0</v>
      </c>
      <c r="G79" s="77">
        <v>41697</v>
      </c>
      <c r="H79" s="23">
        <v>1</v>
      </c>
      <c r="I79" s="23"/>
      <c r="J79" s="23"/>
    </row>
    <row r="80" spans="1:10" ht="16" x14ac:dyDescent="0.2">
      <c r="A80" s="23" t="s">
        <v>848</v>
      </c>
      <c r="B80" s="23" t="s">
        <v>1316</v>
      </c>
      <c r="C80" s="23" t="s">
        <v>865</v>
      </c>
      <c r="D80" s="23">
        <v>94817</v>
      </c>
      <c r="E80" s="23">
        <v>11762</v>
      </c>
      <c r="F80" s="49">
        <v>0</v>
      </c>
      <c r="G80" s="77">
        <v>39386</v>
      </c>
      <c r="H80" s="23">
        <v>1</v>
      </c>
      <c r="I80" s="23"/>
      <c r="J80" s="23"/>
    </row>
    <row r="81" spans="1:10" ht="16" x14ac:dyDescent="0.2">
      <c r="A81" s="23" t="s">
        <v>848</v>
      </c>
      <c r="B81" s="23" t="s">
        <v>868</v>
      </c>
      <c r="C81" s="23" t="s">
        <v>867</v>
      </c>
      <c r="D81" s="23">
        <v>101255</v>
      </c>
      <c r="E81" s="23">
        <v>11764</v>
      </c>
      <c r="F81" s="49">
        <v>0</v>
      </c>
      <c r="G81" s="77">
        <v>41443</v>
      </c>
      <c r="H81" s="23">
        <v>1</v>
      </c>
      <c r="I81" s="23"/>
      <c r="J81" s="23"/>
    </row>
    <row r="82" spans="1:10" ht="16" x14ac:dyDescent="0.2">
      <c r="A82" s="29" t="s">
        <v>869</v>
      </c>
      <c r="B82" s="23"/>
      <c r="C82" s="23"/>
      <c r="D82" s="23"/>
      <c r="E82" s="23"/>
      <c r="F82" s="43">
        <f>SUBTOTAL(9,F72:F81)</f>
        <v>1</v>
      </c>
      <c r="G82" s="72"/>
      <c r="H82" s="23"/>
      <c r="I82" s="23"/>
      <c r="J82" s="23"/>
    </row>
    <row r="83" spans="1:10" ht="16" x14ac:dyDescent="0.2">
      <c r="A83" s="29"/>
      <c r="B83" s="23"/>
      <c r="C83" s="23"/>
      <c r="D83" s="23"/>
      <c r="E83" s="23"/>
      <c r="F83" s="49"/>
      <c r="G83" s="72"/>
      <c r="H83" s="23"/>
      <c r="I83" s="23"/>
      <c r="J83" s="23"/>
    </row>
    <row r="84" spans="1:10" ht="16" x14ac:dyDescent="0.2">
      <c r="A84" s="29" t="s">
        <v>1317</v>
      </c>
      <c r="B84" s="23"/>
      <c r="C84" s="23"/>
      <c r="D84" s="23"/>
      <c r="E84" s="23"/>
      <c r="F84" s="43">
        <v>0</v>
      </c>
      <c r="G84" s="72"/>
      <c r="H84" s="23"/>
      <c r="I84" s="23"/>
      <c r="J84" s="23"/>
    </row>
    <row r="85" spans="1:10" ht="16" x14ac:dyDescent="0.2">
      <c r="A85" s="29"/>
      <c r="B85" s="23"/>
      <c r="C85" s="23"/>
      <c r="D85" s="23"/>
      <c r="E85" s="23"/>
      <c r="F85" s="43"/>
      <c r="G85" s="72"/>
      <c r="H85" s="23"/>
      <c r="I85" s="23"/>
      <c r="J85" s="23"/>
    </row>
    <row r="86" spans="1:10" ht="16" x14ac:dyDescent="0.2">
      <c r="A86" s="23"/>
      <c r="B86" s="23"/>
      <c r="C86" s="23"/>
      <c r="D86" s="23"/>
      <c r="E86" s="23"/>
      <c r="F86" s="49"/>
      <c r="G86" s="72"/>
      <c r="H86" s="23"/>
      <c r="I86" s="23"/>
      <c r="J86" s="23"/>
    </row>
    <row r="87" spans="1:10" ht="5.25" customHeight="1" x14ac:dyDescent="0.2">
      <c r="A87" s="23"/>
      <c r="B87" s="23"/>
      <c r="C87" s="23"/>
      <c r="D87" s="23"/>
      <c r="E87" s="23"/>
      <c r="F87" s="49"/>
      <c r="G87" s="72"/>
      <c r="H87" s="23"/>
      <c r="I87" s="23"/>
      <c r="J87" s="23"/>
    </row>
    <row r="88" spans="1:10" ht="16" hidden="1" x14ac:dyDescent="0.2">
      <c r="A88" s="23"/>
      <c r="B88" s="23"/>
      <c r="C88" s="23"/>
      <c r="D88" s="23"/>
      <c r="E88" s="23"/>
      <c r="F88" s="49"/>
      <c r="G88" s="72"/>
      <c r="H88" s="23"/>
      <c r="I88" s="23"/>
      <c r="J88" s="23"/>
    </row>
    <row r="89" spans="1:10" ht="16" x14ac:dyDescent="0.2">
      <c r="A89" s="29" t="s">
        <v>1318</v>
      </c>
      <c r="B89" s="23"/>
      <c r="C89" s="23"/>
      <c r="D89" s="23"/>
      <c r="E89" s="23"/>
      <c r="F89" s="43">
        <f>SUM(F86:F88)</f>
        <v>0</v>
      </c>
      <c r="G89" s="72"/>
      <c r="H89" s="23"/>
      <c r="I89" s="23"/>
      <c r="J89" s="23"/>
    </row>
    <row r="90" spans="1:10" ht="16" x14ac:dyDescent="0.2">
      <c r="A90" s="29"/>
      <c r="B90" s="23"/>
      <c r="C90" s="23"/>
      <c r="D90" s="23"/>
      <c r="E90" s="23"/>
      <c r="F90" s="43"/>
      <c r="G90" s="72"/>
      <c r="H90" s="23"/>
      <c r="I90" s="23"/>
      <c r="J90" s="23"/>
    </row>
    <row r="91" spans="1:10" ht="16" x14ac:dyDescent="0.2">
      <c r="A91" s="23" t="s">
        <v>1319</v>
      </c>
      <c r="B91" s="23" t="s">
        <v>1320</v>
      </c>
      <c r="C91" s="23" t="s">
        <v>1321</v>
      </c>
      <c r="D91" s="23">
        <v>87917</v>
      </c>
      <c r="E91" s="23">
        <v>5830</v>
      </c>
      <c r="F91" s="49">
        <v>1</v>
      </c>
      <c r="G91" s="72">
        <v>36437</v>
      </c>
      <c r="H91" s="23">
        <v>1</v>
      </c>
      <c r="I91" s="23"/>
      <c r="J91" s="23"/>
    </row>
    <row r="92" spans="1:10" ht="16" x14ac:dyDescent="0.2">
      <c r="A92" s="23" t="s">
        <v>1319</v>
      </c>
      <c r="B92" s="23" t="s">
        <v>1322</v>
      </c>
      <c r="C92" s="23" t="s">
        <v>1323</v>
      </c>
      <c r="D92" s="23">
        <v>101685</v>
      </c>
      <c r="E92" s="23">
        <v>5832</v>
      </c>
      <c r="F92" s="49">
        <v>0</v>
      </c>
      <c r="G92" s="72">
        <v>41609</v>
      </c>
      <c r="H92" s="23">
        <v>1</v>
      </c>
      <c r="I92" s="23"/>
      <c r="J92" s="23"/>
    </row>
    <row r="93" spans="1:10" ht="16" x14ac:dyDescent="0.2">
      <c r="A93" s="23" t="s">
        <v>1319</v>
      </c>
      <c r="B93" s="23" t="s">
        <v>1324</v>
      </c>
      <c r="C93" s="23" t="s">
        <v>950</v>
      </c>
      <c r="D93" s="23">
        <v>91903</v>
      </c>
      <c r="E93" s="23">
        <v>5826</v>
      </c>
      <c r="F93" s="49">
        <v>0</v>
      </c>
      <c r="G93" s="72">
        <v>38232</v>
      </c>
      <c r="H93" s="23">
        <v>1</v>
      </c>
      <c r="I93" s="23"/>
      <c r="J93" s="23"/>
    </row>
    <row r="94" spans="1:10" ht="16" x14ac:dyDescent="0.2">
      <c r="A94" s="23" t="s">
        <v>1319</v>
      </c>
      <c r="B94" s="23" t="s">
        <v>1325</v>
      </c>
      <c r="C94" s="23" t="s">
        <v>946</v>
      </c>
      <c r="D94" s="23">
        <v>99873</v>
      </c>
      <c r="E94" s="23">
        <v>5822</v>
      </c>
      <c r="F94" s="49">
        <v>0</v>
      </c>
      <c r="G94" s="72">
        <v>41001</v>
      </c>
      <c r="H94" s="23">
        <v>1</v>
      </c>
      <c r="I94" s="23"/>
      <c r="J94" s="23"/>
    </row>
    <row r="95" spans="1:10" ht="16" x14ac:dyDescent="0.2">
      <c r="A95" s="29" t="s">
        <v>870</v>
      </c>
      <c r="B95" s="23"/>
      <c r="C95" s="23"/>
      <c r="D95" s="23"/>
      <c r="E95" s="23"/>
      <c r="F95" s="43">
        <f>SUM(F91:F94)</f>
        <v>1</v>
      </c>
      <c r="G95" s="72"/>
      <c r="H95" s="23"/>
      <c r="I95" s="23"/>
      <c r="J95" s="23"/>
    </row>
    <row r="96" spans="1:10" ht="16" x14ac:dyDescent="0.2">
      <c r="A96" s="29"/>
      <c r="B96" s="23"/>
      <c r="C96" s="23"/>
      <c r="D96" s="23"/>
      <c r="E96" s="23"/>
      <c r="F96" s="49"/>
      <c r="G96" s="72"/>
      <c r="H96" s="23"/>
      <c r="I96" s="23"/>
      <c r="J96" s="23"/>
    </row>
    <row r="97" spans="1:10" ht="16" x14ac:dyDescent="0.2">
      <c r="A97" s="23" t="s">
        <v>871</v>
      </c>
      <c r="B97" s="23" t="s">
        <v>873</v>
      </c>
      <c r="C97" s="23" t="s">
        <v>872</v>
      </c>
      <c r="D97" s="23">
        <v>87935</v>
      </c>
      <c r="E97" s="23">
        <v>5434</v>
      </c>
      <c r="F97" s="49">
        <v>0</v>
      </c>
      <c r="G97" s="72">
        <v>41663</v>
      </c>
      <c r="H97" s="23">
        <v>1</v>
      </c>
      <c r="I97" s="23"/>
      <c r="J97" s="23"/>
    </row>
    <row r="98" spans="1:10" ht="16" x14ac:dyDescent="0.2">
      <c r="A98" s="23" t="s">
        <v>871</v>
      </c>
      <c r="B98" s="23" t="s">
        <v>875</v>
      </c>
      <c r="C98" s="23" t="s">
        <v>874</v>
      </c>
      <c r="D98" s="23">
        <v>101225</v>
      </c>
      <c r="E98" s="23">
        <v>5436</v>
      </c>
      <c r="F98" s="49">
        <v>0</v>
      </c>
      <c r="G98" s="72">
        <v>41429</v>
      </c>
      <c r="H98" s="23">
        <v>1</v>
      </c>
      <c r="I98" s="23"/>
      <c r="J98" s="23"/>
    </row>
    <row r="99" spans="1:10" ht="16" x14ac:dyDescent="0.2">
      <c r="A99" s="23" t="s">
        <v>871</v>
      </c>
      <c r="B99" s="23" t="s">
        <v>877</v>
      </c>
      <c r="C99" s="23" t="s">
        <v>876</v>
      </c>
      <c r="D99" s="23">
        <v>95969</v>
      </c>
      <c r="E99" s="23">
        <v>5440</v>
      </c>
      <c r="F99" s="49">
        <v>0</v>
      </c>
      <c r="G99" s="72">
        <v>39835</v>
      </c>
      <c r="H99" s="23">
        <v>1</v>
      </c>
      <c r="I99" s="23"/>
      <c r="J99" s="23"/>
    </row>
    <row r="100" spans="1:10" ht="16" x14ac:dyDescent="0.2">
      <c r="A100" s="23" t="s">
        <v>871</v>
      </c>
      <c r="B100" s="23" t="s">
        <v>879</v>
      </c>
      <c r="C100" s="23" t="s">
        <v>878</v>
      </c>
      <c r="D100" s="23">
        <v>76445</v>
      </c>
      <c r="E100" s="23">
        <v>5442</v>
      </c>
      <c r="F100" s="49">
        <v>0</v>
      </c>
      <c r="G100" s="72">
        <v>30133</v>
      </c>
      <c r="H100" s="23">
        <v>1</v>
      </c>
      <c r="I100" s="23"/>
      <c r="J100" s="23"/>
    </row>
    <row r="101" spans="1:10" ht="16" x14ac:dyDescent="0.2">
      <c r="A101" s="23" t="s">
        <v>871</v>
      </c>
      <c r="B101" s="23" t="s">
        <v>881</v>
      </c>
      <c r="C101" s="23" t="s">
        <v>880</v>
      </c>
      <c r="D101" s="23">
        <v>94605</v>
      </c>
      <c r="E101" s="23">
        <v>5444</v>
      </c>
      <c r="F101" s="49">
        <v>0</v>
      </c>
      <c r="G101" s="72">
        <v>39297</v>
      </c>
      <c r="H101" s="23">
        <v>1</v>
      </c>
      <c r="I101" s="23"/>
      <c r="J101" s="23"/>
    </row>
    <row r="102" spans="1:10" ht="16" x14ac:dyDescent="0.2">
      <c r="A102" s="23" t="s">
        <v>871</v>
      </c>
      <c r="B102" s="23" t="s">
        <v>883</v>
      </c>
      <c r="C102" s="23" t="s">
        <v>882</v>
      </c>
      <c r="D102" s="23">
        <v>84693</v>
      </c>
      <c r="E102" s="23">
        <v>9236</v>
      </c>
      <c r="F102" s="49">
        <v>1</v>
      </c>
      <c r="G102" s="72">
        <v>35303</v>
      </c>
      <c r="H102" s="23">
        <v>1</v>
      </c>
      <c r="I102" s="23"/>
      <c r="J102" s="23"/>
    </row>
    <row r="103" spans="1:10" ht="16" x14ac:dyDescent="0.2">
      <c r="A103" s="29" t="s">
        <v>884</v>
      </c>
      <c r="B103" s="23"/>
      <c r="C103" s="23"/>
      <c r="D103" s="23"/>
      <c r="E103" s="23"/>
      <c r="F103" s="43">
        <f>SUBTOTAL(9,F97:F102)</f>
        <v>1</v>
      </c>
      <c r="G103" s="72"/>
      <c r="H103" s="23"/>
      <c r="I103" s="23"/>
      <c r="J103" s="23"/>
    </row>
    <row r="104" spans="1:10" ht="16" x14ac:dyDescent="0.2">
      <c r="A104" s="29"/>
      <c r="B104" s="23"/>
      <c r="C104" s="23"/>
      <c r="D104" s="23"/>
      <c r="E104" s="23"/>
      <c r="F104" s="49"/>
      <c r="G104" s="72"/>
      <c r="H104" s="23"/>
      <c r="I104" s="23"/>
      <c r="J104" s="23"/>
    </row>
    <row r="105" spans="1:10" ht="16" x14ac:dyDescent="0.2">
      <c r="A105" s="23" t="s">
        <v>885</v>
      </c>
      <c r="B105" s="23" t="s">
        <v>1326</v>
      </c>
      <c r="C105" s="23" t="s">
        <v>1327</v>
      </c>
      <c r="D105" s="23"/>
      <c r="E105" s="23"/>
      <c r="F105" s="49">
        <v>1</v>
      </c>
      <c r="G105" s="72">
        <v>41841</v>
      </c>
      <c r="H105" s="23">
        <v>1</v>
      </c>
      <c r="I105" s="23"/>
      <c r="J105" s="23"/>
    </row>
    <row r="106" spans="1:10" ht="16" x14ac:dyDescent="0.2">
      <c r="A106" s="23" t="s">
        <v>885</v>
      </c>
      <c r="B106" s="23" t="s">
        <v>1328</v>
      </c>
      <c r="C106" s="23" t="s">
        <v>1329</v>
      </c>
      <c r="D106" s="23"/>
      <c r="E106" s="23"/>
      <c r="F106" s="49">
        <v>0</v>
      </c>
      <c r="G106" s="72">
        <v>41841</v>
      </c>
      <c r="H106" s="23">
        <v>1</v>
      </c>
      <c r="I106" s="23"/>
      <c r="J106" s="23"/>
    </row>
    <row r="107" spans="1:10" ht="16" x14ac:dyDescent="0.2">
      <c r="A107" s="23" t="s">
        <v>885</v>
      </c>
      <c r="B107" s="23" t="s">
        <v>1330</v>
      </c>
      <c r="C107" s="23" t="s">
        <v>1331</v>
      </c>
      <c r="D107" s="23">
        <v>80111</v>
      </c>
      <c r="E107" s="23">
        <v>3374</v>
      </c>
      <c r="F107" s="49">
        <v>1</v>
      </c>
      <c r="G107" s="72">
        <v>30103</v>
      </c>
      <c r="H107" s="23">
        <v>1</v>
      </c>
      <c r="I107" s="23"/>
      <c r="J107" s="23"/>
    </row>
    <row r="108" spans="1:10" ht="16" x14ac:dyDescent="0.2">
      <c r="A108" s="23" t="s">
        <v>885</v>
      </c>
      <c r="B108" s="23" t="s">
        <v>1332</v>
      </c>
      <c r="C108" s="23" t="s">
        <v>1331</v>
      </c>
      <c r="D108" s="23">
        <v>80121</v>
      </c>
      <c r="E108" s="23">
        <v>3376</v>
      </c>
      <c r="F108" s="49">
        <v>0</v>
      </c>
      <c r="G108" s="72">
        <v>30103</v>
      </c>
      <c r="H108" s="23">
        <v>1</v>
      </c>
      <c r="I108" s="23"/>
      <c r="J108" s="23"/>
    </row>
    <row r="109" spans="1:10" ht="16" x14ac:dyDescent="0.2">
      <c r="A109" s="23" t="s">
        <v>885</v>
      </c>
      <c r="B109" s="23" t="s">
        <v>887</v>
      </c>
      <c r="C109" s="23" t="s">
        <v>886</v>
      </c>
      <c r="D109" s="23">
        <v>96625</v>
      </c>
      <c r="E109" s="23">
        <v>7524</v>
      </c>
      <c r="F109" s="49">
        <v>1</v>
      </c>
      <c r="G109" s="72">
        <v>41402</v>
      </c>
      <c r="H109" s="23">
        <v>1</v>
      </c>
      <c r="I109" s="23"/>
      <c r="J109" s="23"/>
    </row>
    <row r="110" spans="1:10" ht="16" x14ac:dyDescent="0.2">
      <c r="A110" s="23" t="s">
        <v>885</v>
      </c>
      <c r="B110" s="23" t="s">
        <v>889</v>
      </c>
      <c r="C110" s="23" t="s">
        <v>888</v>
      </c>
      <c r="D110" s="23">
        <v>101153</v>
      </c>
      <c r="E110" s="23">
        <v>7490</v>
      </c>
      <c r="F110" s="49">
        <v>0</v>
      </c>
      <c r="G110" s="72">
        <v>41402</v>
      </c>
      <c r="H110" s="23">
        <v>1</v>
      </c>
      <c r="I110" s="23"/>
      <c r="J110" s="23"/>
    </row>
    <row r="111" spans="1:10" ht="16" x14ac:dyDescent="0.2">
      <c r="A111" s="29" t="s">
        <v>890</v>
      </c>
      <c r="B111" s="23"/>
      <c r="C111" s="23"/>
      <c r="D111" s="23"/>
      <c r="E111" s="23"/>
      <c r="F111" s="43">
        <f>SUM(F105:F110)</f>
        <v>3</v>
      </c>
      <c r="G111" s="72"/>
      <c r="H111" s="23"/>
      <c r="I111" s="23"/>
      <c r="J111" s="23"/>
    </row>
    <row r="112" spans="1:10" ht="16" x14ac:dyDescent="0.2">
      <c r="A112" s="29"/>
      <c r="B112" s="23"/>
      <c r="C112" s="23"/>
      <c r="D112" s="23"/>
      <c r="E112" s="23"/>
      <c r="F112" s="49"/>
      <c r="G112" s="72"/>
      <c r="H112" s="23"/>
      <c r="I112" s="23"/>
      <c r="J112" s="23"/>
    </row>
    <row r="113" spans="1:10" ht="16" x14ac:dyDescent="0.2">
      <c r="A113" s="29" t="s">
        <v>1333</v>
      </c>
      <c r="B113" s="23"/>
      <c r="C113" s="23"/>
      <c r="D113" s="23"/>
      <c r="E113" s="23"/>
      <c r="F113" s="43">
        <v>0</v>
      </c>
      <c r="G113" s="72"/>
      <c r="H113" s="23"/>
      <c r="I113" s="23"/>
      <c r="J113" s="23"/>
    </row>
    <row r="114" spans="1:10" ht="16" x14ac:dyDescent="0.2">
      <c r="A114" s="29"/>
      <c r="B114" s="23"/>
      <c r="C114" s="23"/>
      <c r="D114" s="23"/>
      <c r="E114" s="23"/>
      <c r="F114" s="43"/>
      <c r="G114" s="72"/>
      <c r="H114" s="23"/>
      <c r="I114" s="23"/>
      <c r="J114" s="23"/>
    </row>
    <row r="115" spans="1:10" ht="16" x14ac:dyDescent="0.2">
      <c r="A115" s="23" t="s">
        <v>891</v>
      </c>
      <c r="B115" s="23" t="s">
        <v>1334</v>
      </c>
      <c r="C115" s="23" t="s">
        <v>892</v>
      </c>
      <c r="D115" s="23">
        <v>89653</v>
      </c>
      <c r="E115" s="23">
        <v>3260</v>
      </c>
      <c r="F115" s="49">
        <v>1</v>
      </c>
      <c r="G115" s="72">
        <v>37204</v>
      </c>
      <c r="H115" s="23">
        <v>1</v>
      </c>
      <c r="I115" s="23"/>
      <c r="J115" s="23"/>
    </row>
    <row r="116" spans="1:10" ht="16" x14ac:dyDescent="0.2">
      <c r="A116" s="23" t="s">
        <v>891</v>
      </c>
      <c r="B116" s="23" t="s">
        <v>895</v>
      </c>
      <c r="C116" s="23" t="s">
        <v>894</v>
      </c>
      <c r="D116" s="23">
        <v>91791</v>
      </c>
      <c r="E116" s="23">
        <v>5840</v>
      </c>
      <c r="F116" s="49">
        <v>0</v>
      </c>
      <c r="G116" s="72">
        <v>39036</v>
      </c>
      <c r="H116" s="23">
        <v>1</v>
      </c>
      <c r="I116" s="23"/>
      <c r="J116" s="23"/>
    </row>
    <row r="117" spans="1:10" ht="16" x14ac:dyDescent="0.2">
      <c r="A117" s="23" t="s">
        <v>891</v>
      </c>
      <c r="B117" s="23" t="s">
        <v>897</v>
      </c>
      <c r="C117" s="23" t="s">
        <v>1335</v>
      </c>
      <c r="D117" s="23">
        <v>94873</v>
      </c>
      <c r="E117" s="23">
        <v>5846</v>
      </c>
      <c r="F117" s="49">
        <v>0</v>
      </c>
      <c r="G117" s="77">
        <v>39420</v>
      </c>
      <c r="H117" s="23">
        <v>1</v>
      </c>
      <c r="I117" s="23"/>
      <c r="J117" s="23"/>
    </row>
    <row r="118" spans="1:10" ht="16" x14ac:dyDescent="0.2">
      <c r="A118" s="23" t="s">
        <v>891</v>
      </c>
      <c r="B118" s="23" t="s">
        <v>899</v>
      </c>
      <c r="C118" s="23" t="s">
        <v>898</v>
      </c>
      <c r="D118" s="23">
        <v>88353</v>
      </c>
      <c r="E118" s="23">
        <v>5850</v>
      </c>
      <c r="F118" s="49">
        <v>0</v>
      </c>
      <c r="G118" s="72">
        <v>36662</v>
      </c>
      <c r="H118" s="23">
        <v>1</v>
      </c>
      <c r="I118" s="23"/>
      <c r="J118" s="23"/>
    </row>
    <row r="119" spans="1:10" ht="16" x14ac:dyDescent="0.2">
      <c r="A119" s="23" t="s">
        <v>891</v>
      </c>
      <c r="B119" s="78" t="s">
        <v>1336</v>
      </c>
      <c r="C119" s="23" t="s">
        <v>1337</v>
      </c>
      <c r="D119" s="23">
        <v>97901</v>
      </c>
      <c r="E119" s="23">
        <v>5852</v>
      </c>
      <c r="F119" s="49">
        <v>0</v>
      </c>
      <c r="G119" s="77">
        <v>40429</v>
      </c>
      <c r="H119" s="23">
        <v>1</v>
      </c>
      <c r="I119" s="23"/>
      <c r="J119" s="23"/>
    </row>
    <row r="120" spans="1:10" ht="16" x14ac:dyDescent="0.2">
      <c r="A120" s="23" t="s">
        <v>891</v>
      </c>
      <c r="B120" s="23" t="s">
        <v>1338</v>
      </c>
      <c r="C120" s="23" t="s">
        <v>1339</v>
      </c>
      <c r="D120" s="23">
        <v>95351</v>
      </c>
      <c r="E120" s="23">
        <v>5864</v>
      </c>
      <c r="F120" s="49">
        <v>0</v>
      </c>
      <c r="G120" s="72">
        <v>39598</v>
      </c>
      <c r="H120" s="23">
        <v>1</v>
      </c>
      <c r="I120" s="23"/>
      <c r="J120" s="23"/>
    </row>
    <row r="121" spans="1:10" ht="16" x14ac:dyDescent="0.2">
      <c r="A121" s="23" t="s">
        <v>891</v>
      </c>
      <c r="B121" s="23" t="s">
        <v>1340</v>
      </c>
      <c r="C121" s="23" t="s">
        <v>1341</v>
      </c>
      <c r="D121" s="23">
        <v>99633</v>
      </c>
      <c r="E121" s="23">
        <v>5844</v>
      </c>
      <c r="F121" s="49">
        <v>0</v>
      </c>
      <c r="G121" s="72">
        <v>40942</v>
      </c>
      <c r="H121" s="23">
        <v>1</v>
      </c>
      <c r="I121" s="23"/>
      <c r="J121" s="23"/>
    </row>
    <row r="122" spans="1:10" ht="16" x14ac:dyDescent="0.2">
      <c r="A122" s="23" t="s">
        <v>891</v>
      </c>
      <c r="B122" s="23" t="s">
        <v>1342</v>
      </c>
      <c r="C122" s="23" t="s">
        <v>1343</v>
      </c>
      <c r="D122" s="23">
        <v>99765</v>
      </c>
      <c r="E122" s="23">
        <v>5858</v>
      </c>
      <c r="F122" s="49">
        <v>0</v>
      </c>
      <c r="G122" s="72">
        <v>41001</v>
      </c>
      <c r="H122" s="23">
        <v>1</v>
      </c>
      <c r="I122" s="23"/>
      <c r="J122" s="23"/>
    </row>
    <row r="123" spans="1:10" ht="16" x14ac:dyDescent="0.2">
      <c r="A123" s="29" t="s">
        <v>910</v>
      </c>
      <c r="B123" s="23"/>
      <c r="C123" s="23"/>
      <c r="D123" s="23"/>
      <c r="E123" s="23"/>
      <c r="F123" s="43">
        <f>SUM(F115:F122)</f>
        <v>1</v>
      </c>
      <c r="G123" s="72"/>
      <c r="H123" s="23"/>
      <c r="I123" s="23"/>
      <c r="J123" s="23"/>
    </row>
    <row r="124" spans="1:10" ht="16" x14ac:dyDescent="0.2">
      <c r="A124" s="29"/>
      <c r="B124" s="23"/>
      <c r="C124" s="23"/>
      <c r="D124" s="23"/>
      <c r="E124" s="23"/>
      <c r="F124" s="43"/>
      <c r="G124" s="72"/>
      <c r="H124" s="23"/>
      <c r="I124" s="23"/>
      <c r="J124" s="23"/>
    </row>
    <row r="125" spans="1:10" ht="16" x14ac:dyDescent="0.2">
      <c r="A125" s="29" t="s">
        <v>1344</v>
      </c>
      <c r="B125" s="23"/>
      <c r="C125" s="23"/>
      <c r="D125" s="23"/>
      <c r="E125" s="23"/>
      <c r="F125" s="43">
        <v>0</v>
      </c>
      <c r="G125" s="72"/>
      <c r="H125" s="23"/>
      <c r="I125" s="23"/>
      <c r="J125" s="23"/>
    </row>
    <row r="126" spans="1:10" ht="16" x14ac:dyDescent="0.2">
      <c r="A126" s="29"/>
      <c r="B126" s="23"/>
      <c r="C126" s="23"/>
      <c r="D126" s="23"/>
      <c r="E126" s="23"/>
      <c r="F126" s="43"/>
      <c r="G126" s="72"/>
      <c r="H126" s="23"/>
      <c r="I126" s="23"/>
      <c r="J126" s="23"/>
    </row>
    <row r="127" spans="1:10" ht="16" x14ac:dyDescent="0.2">
      <c r="A127" s="23" t="s">
        <v>911</v>
      </c>
      <c r="B127" s="23" t="s">
        <v>913</v>
      </c>
      <c r="C127" s="23" t="s">
        <v>912</v>
      </c>
      <c r="D127" s="23">
        <v>78987</v>
      </c>
      <c r="E127" s="23">
        <v>3074</v>
      </c>
      <c r="F127" s="49">
        <v>1</v>
      </c>
      <c r="G127" s="77">
        <v>33245</v>
      </c>
      <c r="H127" s="23">
        <v>1</v>
      </c>
      <c r="I127" s="23"/>
      <c r="J127" s="72"/>
    </row>
    <row r="128" spans="1:10" ht="16" x14ac:dyDescent="0.2">
      <c r="A128" s="23" t="s">
        <v>911</v>
      </c>
      <c r="B128" s="23" t="s">
        <v>1345</v>
      </c>
      <c r="C128" s="23" t="s">
        <v>1346</v>
      </c>
      <c r="D128" s="23">
        <v>101745</v>
      </c>
      <c r="E128" s="23">
        <v>3076</v>
      </c>
      <c r="F128" s="49">
        <v>0</v>
      </c>
      <c r="G128" s="77">
        <v>41629</v>
      </c>
      <c r="H128" s="23">
        <v>1</v>
      </c>
      <c r="I128" s="23"/>
      <c r="J128" s="72"/>
    </row>
    <row r="129" spans="1:10" ht="16" x14ac:dyDescent="0.2">
      <c r="A129" s="23" t="s">
        <v>911</v>
      </c>
      <c r="B129" s="23" t="s">
        <v>917</v>
      </c>
      <c r="C129" s="23" t="s">
        <v>916</v>
      </c>
      <c r="D129" s="23">
        <v>97535</v>
      </c>
      <c r="E129" s="23">
        <v>3078</v>
      </c>
      <c r="F129" s="49">
        <v>0</v>
      </c>
      <c r="G129" s="77">
        <v>40318</v>
      </c>
      <c r="H129" s="23">
        <v>1</v>
      </c>
      <c r="I129" s="23"/>
      <c r="J129" s="23"/>
    </row>
    <row r="130" spans="1:10" ht="16" x14ac:dyDescent="0.2">
      <c r="A130" s="23" t="s">
        <v>911</v>
      </c>
      <c r="B130" s="23" t="s">
        <v>919</v>
      </c>
      <c r="C130" s="23" t="s">
        <v>99</v>
      </c>
      <c r="D130" s="23">
        <v>100077</v>
      </c>
      <c r="E130" s="23">
        <v>3080</v>
      </c>
      <c r="F130" s="49">
        <v>0</v>
      </c>
      <c r="G130" s="77">
        <v>40091</v>
      </c>
      <c r="H130" s="23">
        <v>1</v>
      </c>
      <c r="I130" s="23"/>
      <c r="J130" s="23"/>
    </row>
    <row r="131" spans="1:10" ht="16" x14ac:dyDescent="0.2">
      <c r="A131" s="23" t="s">
        <v>911</v>
      </c>
      <c r="B131" s="23" t="s">
        <v>921</v>
      </c>
      <c r="C131" s="23" t="s">
        <v>1347</v>
      </c>
      <c r="D131" s="23">
        <v>100507</v>
      </c>
      <c r="E131" s="23">
        <v>3082</v>
      </c>
      <c r="F131" s="49">
        <v>0</v>
      </c>
      <c r="G131" s="77">
        <v>41191</v>
      </c>
      <c r="H131" s="23">
        <v>1</v>
      </c>
      <c r="I131" s="23"/>
      <c r="J131" s="23"/>
    </row>
    <row r="132" spans="1:10" ht="16" x14ac:dyDescent="0.2">
      <c r="A132" s="23" t="s">
        <v>911</v>
      </c>
      <c r="B132" s="23" t="s">
        <v>923</v>
      </c>
      <c r="C132" s="23" t="s">
        <v>1348</v>
      </c>
      <c r="D132" s="23">
        <v>96489</v>
      </c>
      <c r="E132" s="23">
        <v>3084</v>
      </c>
      <c r="F132" s="49">
        <v>0</v>
      </c>
      <c r="G132" s="77">
        <v>40035</v>
      </c>
      <c r="H132" s="23">
        <v>1</v>
      </c>
      <c r="I132" s="23"/>
      <c r="J132" s="23"/>
    </row>
    <row r="133" spans="1:10" ht="16" x14ac:dyDescent="0.2">
      <c r="A133" s="23" t="s">
        <v>911</v>
      </c>
      <c r="B133" s="23" t="s">
        <v>925</v>
      </c>
      <c r="C133" s="23" t="s">
        <v>924</v>
      </c>
      <c r="D133" s="23">
        <v>95025</v>
      </c>
      <c r="E133" s="23">
        <v>3086</v>
      </c>
      <c r="F133" s="49">
        <v>0</v>
      </c>
      <c r="G133" s="77">
        <v>39486</v>
      </c>
      <c r="H133" s="23">
        <v>1</v>
      </c>
      <c r="I133" s="23"/>
      <c r="J133" s="23"/>
    </row>
    <row r="134" spans="1:10" ht="16" x14ac:dyDescent="0.2">
      <c r="A134" s="23" t="s">
        <v>911</v>
      </c>
      <c r="B134" s="23" t="s">
        <v>927</v>
      </c>
      <c r="C134" s="23" t="s">
        <v>1349</v>
      </c>
      <c r="D134" s="23">
        <v>102165</v>
      </c>
      <c r="E134" s="23">
        <v>3088</v>
      </c>
      <c r="F134" s="49">
        <v>0</v>
      </c>
      <c r="G134" s="77">
        <v>41816</v>
      </c>
      <c r="H134" s="23">
        <v>1</v>
      </c>
      <c r="I134" s="23"/>
      <c r="J134" s="23"/>
    </row>
    <row r="135" spans="1:10" ht="16" x14ac:dyDescent="0.2">
      <c r="A135" s="23" t="s">
        <v>911</v>
      </c>
      <c r="B135" s="23" t="s">
        <v>929</v>
      </c>
      <c r="C135" s="23" t="s">
        <v>1350</v>
      </c>
      <c r="D135" s="23">
        <v>92683</v>
      </c>
      <c r="E135" s="23">
        <v>3090</v>
      </c>
      <c r="F135" s="49">
        <v>0</v>
      </c>
      <c r="G135" s="77">
        <v>38582</v>
      </c>
      <c r="H135" s="23">
        <v>1</v>
      </c>
      <c r="I135" s="23"/>
      <c r="J135" s="23"/>
    </row>
    <row r="136" spans="1:10" ht="16" x14ac:dyDescent="0.2">
      <c r="A136" s="23" t="s">
        <v>911</v>
      </c>
      <c r="B136" s="23" t="s">
        <v>931</v>
      </c>
      <c r="C136" s="23" t="s">
        <v>1351</v>
      </c>
      <c r="D136" s="23">
        <v>98205</v>
      </c>
      <c r="E136" s="23">
        <v>3092</v>
      </c>
      <c r="F136" s="49">
        <v>0</v>
      </c>
      <c r="G136" s="77">
        <v>40533</v>
      </c>
      <c r="H136" s="23">
        <v>1</v>
      </c>
      <c r="I136" s="23"/>
      <c r="J136" s="23"/>
    </row>
    <row r="137" spans="1:10" ht="16" x14ac:dyDescent="0.2">
      <c r="A137" s="23" t="s">
        <v>911</v>
      </c>
      <c r="B137" s="23" t="s">
        <v>933</v>
      </c>
      <c r="C137" s="23" t="s">
        <v>1352</v>
      </c>
      <c r="D137" s="23">
        <v>97279</v>
      </c>
      <c r="E137" s="23">
        <v>3094</v>
      </c>
      <c r="F137" s="49">
        <v>0</v>
      </c>
      <c r="G137" s="77" t="s">
        <v>1353</v>
      </c>
      <c r="H137" s="23">
        <v>1</v>
      </c>
      <c r="I137" s="23"/>
      <c r="J137" s="23"/>
    </row>
    <row r="138" spans="1:10" ht="16" x14ac:dyDescent="0.2">
      <c r="A138" s="23" t="s">
        <v>911</v>
      </c>
      <c r="B138" s="23" t="s">
        <v>936</v>
      </c>
      <c r="C138" s="23" t="s">
        <v>1354</v>
      </c>
      <c r="D138" s="23">
        <v>97943</v>
      </c>
      <c r="E138" s="23">
        <v>9516</v>
      </c>
      <c r="F138" s="49">
        <v>0</v>
      </c>
      <c r="G138" s="77">
        <v>41393</v>
      </c>
      <c r="H138" s="23">
        <v>1</v>
      </c>
      <c r="I138" s="23"/>
      <c r="J138" s="23"/>
    </row>
    <row r="139" spans="1:10" ht="16" x14ac:dyDescent="0.2">
      <c r="A139" s="29" t="s">
        <v>937</v>
      </c>
      <c r="B139" s="23"/>
      <c r="C139" s="23"/>
      <c r="D139" s="23"/>
      <c r="E139" s="23"/>
      <c r="F139" s="43">
        <f>SUBTOTAL(9,F127:F138)</f>
        <v>1</v>
      </c>
      <c r="G139" s="72"/>
      <c r="H139" s="23"/>
      <c r="I139" s="23"/>
      <c r="J139" s="23"/>
    </row>
    <row r="140" spans="1:10" ht="16" x14ac:dyDescent="0.2">
      <c r="A140" s="29"/>
      <c r="B140" s="23"/>
      <c r="C140" s="23"/>
      <c r="D140" s="23"/>
      <c r="E140" s="23"/>
      <c r="F140" s="49"/>
      <c r="G140" s="72"/>
      <c r="H140" s="23"/>
      <c r="I140" s="23"/>
      <c r="J140" s="23"/>
    </row>
    <row r="141" spans="1:10" ht="16" x14ac:dyDescent="0.2">
      <c r="A141" s="23" t="s">
        <v>1355</v>
      </c>
      <c r="B141" s="23" t="s">
        <v>1356</v>
      </c>
      <c r="C141" s="23" t="s">
        <v>1357</v>
      </c>
      <c r="D141" s="23">
        <v>80479</v>
      </c>
      <c r="E141" s="23">
        <v>7506</v>
      </c>
      <c r="F141" s="49">
        <v>1</v>
      </c>
      <c r="G141" s="72">
        <v>30103</v>
      </c>
      <c r="H141" s="23">
        <v>1</v>
      </c>
      <c r="I141" s="23"/>
      <c r="J141" s="23"/>
    </row>
    <row r="142" spans="1:10" ht="16" x14ac:dyDescent="0.2">
      <c r="A142" s="23" t="s">
        <v>1355</v>
      </c>
      <c r="B142" s="23" t="s">
        <v>1358</v>
      </c>
      <c r="C142" s="23" t="s">
        <v>1359</v>
      </c>
      <c r="D142" s="23">
        <v>79723</v>
      </c>
      <c r="E142" s="23">
        <v>7512</v>
      </c>
      <c r="F142" s="49">
        <v>0</v>
      </c>
      <c r="G142" s="72">
        <v>31016</v>
      </c>
      <c r="H142" s="23">
        <v>1</v>
      </c>
      <c r="I142" s="23"/>
      <c r="J142" s="23"/>
    </row>
    <row r="143" spans="1:10" ht="16" x14ac:dyDescent="0.2">
      <c r="A143" s="29" t="s">
        <v>1360</v>
      </c>
      <c r="B143" s="23"/>
      <c r="C143" s="23"/>
      <c r="D143" s="23"/>
      <c r="E143" s="23"/>
      <c r="F143" s="43">
        <f>SUM(F141:F142)</f>
        <v>1</v>
      </c>
      <c r="G143" s="72"/>
      <c r="H143" s="23"/>
      <c r="I143" s="23"/>
      <c r="J143" s="23"/>
    </row>
    <row r="144" spans="1:10" ht="16" x14ac:dyDescent="0.2">
      <c r="A144" s="29"/>
      <c r="B144" s="23"/>
      <c r="C144" s="23"/>
      <c r="D144" s="23"/>
      <c r="E144" s="23"/>
      <c r="F144" s="49"/>
      <c r="G144" s="72"/>
      <c r="H144" s="23"/>
      <c r="I144" s="23"/>
      <c r="J144" s="23"/>
    </row>
    <row r="145" spans="1:10" ht="16" x14ac:dyDescent="0.2">
      <c r="A145" s="23" t="s">
        <v>938</v>
      </c>
      <c r="B145" s="23" t="s">
        <v>940</v>
      </c>
      <c r="C145" s="23" t="s">
        <v>939</v>
      </c>
      <c r="D145" s="23">
        <v>89935</v>
      </c>
      <c r="E145" s="23">
        <v>3586</v>
      </c>
      <c r="F145" s="49">
        <v>1</v>
      </c>
      <c r="G145" s="72">
        <v>37341</v>
      </c>
      <c r="H145" s="23">
        <v>1</v>
      </c>
      <c r="I145" s="23"/>
      <c r="J145" s="23"/>
    </row>
    <row r="146" spans="1:10" ht="16" x14ac:dyDescent="0.2">
      <c r="A146" s="23" t="s">
        <v>938</v>
      </c>
      <c r="B146" s="23" t="s">
        <v>942</v>
      </c>
      <c r="C146" s="23" t="s">
        <v>941</v>
      </c>
      <c r="D146" s="23">
        <v>84311</v>
      </c>
      <c r="E146" s="23">
        <v>5744</v>
      </c>
      <c r="F146" s="49">
        <v>0</v>
      </c>
      <c r="G146" s="72">
        <v>35215</v>
      </c>
      <c r="H146" s="23">
        <v>1</v>
      </c>
      <c r="I146" s="23"/>
      <c r="J146" s="23"/>
    </row>
    <row r="147" spans="1:10" ht="16" x14ac:dyDescent="0.2">
      <c r="A147" s="23" t="s">
        <v>938</v>
      </c>
      <c r="B147" s="23" t="s">
        <v>944</v>
      </c>
      <c r="C147" s="23" t="s">
        <v>1361</v>
      </c>
      <c r="D147" s="23">
        <v>79551</v>
      </c>
      <c r="E147" s="23">
        <v>5754</v>
      </c>
      <c r="F147" s="49">
        <v>0</v>
      </c>
      <c r="G147" s="72">
        <v>30103</v>
      </c>
      <c r="H147" s="29">
        <v>1</v>
      </c>
      <c r="I147" s="23"/>
      <c r="J147" s="23"/>
    </row>
    <row r="148" spans="1:10" ht="16" x14ac:dyDescent="0.2">
      <c r="A148" s="29" t="s">
        <v>938</v>
      </c>
      <c r="B148" s="23"/>
      <c r="C148" s="23"/>
      <c r="D148" s="23"/>
      <c r="E148" s="23"/>
      <c r="F148" s="43">
        <v>1</v>
      </c>
      <c r="G148" s="72"/>
      <c r="H148" s="23"/>
      <c r="I148" s="23"/>
      <c r="J148" s="23"/>
    </row>
    <row r="149" spans="1:10" ht="16" x14ac:dyDescent="0.2">
      <c r="A149" s="29"/>
      <c r="B149" s="23"/>
      <c r="C149" s="23"/>
      <c r="D149" s="23"/>
      <c r="E149" s="23"/>
      <c r="F149" s="43"/>
      <c r="G149" s="72"/>
      <c r="H149" s="29"/>
      <c r="I149" s="23"/>
      <c r="J149" s="23"/>
    </row>
    <row r="150" spans="1:10" ht="16" x14ac:dyDescent="0.2">
      <c r="A150" s="29" t="s">
        <v>1362</v>
      </c>
      <c r="B150" s="23"/>
      <c r="C150" s="23"/>
      <c r="D150" s="23"/>
      <c r="E150" s="23"/>
      <c r="F150" s="43">
        <v>0</v>
      </c>
      <c r="G150" s="72"/>
      <c r="H150" s="23"/>
      <c r="I150" s="23"/>
      <c r="J150" s="23"/>
    </row>
    <row r="151" spans="1:10" ht="16" x14ac:dyDescent="0.2">
      <c r="A151" s="29"/>
      <c r="B151" s="23"/>
      <c r="C151" s="23"/>
      <c r="D151" s="23"/>
      <c r="E151" s="23"/>
      <c r="F151" s="43"/>
      <c r="G151" s="72"/>
      <c r="H151" s="29"/>
      <c r="I151" s="23"/>
      <c r="J151" s="23"/>
    </row>
    <row r="152" spans="1:10" ht="16" x14ac:dyDescent="0.2">
      <c r="A152" s="29" t="s">
        <v>1363</v>
      </c>
      <c r="B152" s="23"/>
      <c r="C152" s="23"/>
      <c r="D152" s="23"/>
      <c r="E152" s="23"/>
      <c r="F152" s="43">
        <v>0</v>
      </c>
      <c r="G152" s="72"/>
      <c r="H152" s="23"/>
      <c r="I152" s="23"/>
      <c r="J152" s="23"/>
    </row>
    <row r="153" spans="1:10" ht="17" thickBot="1" x14ac:dyDescent="0.25">
      <c r="A153" s="29"/>
      <c r="B153" s="23"/>
      <c r="C153" s="23"/>
      <c r="D153" s="23"/>
      <c r="E153" s="23"/>
      <c r="F153" s="49"/>
      <c r="G153" s="72"/>
      <c r="H153" s="62"/>
      <c r="I153" s="23"/>
      <c r="J153" s="23"/>
    </row>
    <row r="154" spans="1:10" ht="17" thickTop="1" x14ac:dyDescent="0.2">
      <c r="A154" s="29" t="s">
        <v>1364</v>
      </c>
      <c r="B154" s="23"/>
      <c r="C154" s="23"/>
      <c r="D154" s="23"/>
      <c r="E154" s="23"/>
      <c r="F154" s="43">
        <v>0</v>
      </c>
      <c r="G154" s="72"/>
      <c r="H154" s="23"/>
      <c r="I154" s="23"/>
      <c r="J154" s="23"/>
    </row>
    <row r="155" spans="1:10" ht="16" x14ac:dyDescent="0.2">
      <c r="A155" s="29"/>
      <c r="B155" s="23"/>
      <c r="C155" s="23"/>
      <c r="D155" s="23"/>
      <c r="E155" s="23"/>
      <c r="F155" s="49"/>
      <c r="G155" s="72"/>
      <c r="H155" s="23"/>
      <c r="I155" s="23"/>
      <c r="J155" s="23"/>
    </row>
    <row r="156" spans="1:10" ht="17" thickBot="1" x14ac:dyDescent="0.25">
      <c r="A156" s="82" t="s">
        <v>764</v>
      </c>
      <c r="B156" s="82"/>
      <c r="C156" s="82"/>
      <c r="D156" s="82"/>
      <c r="E156" s="83"/>
      <c r="F156" s="84">
        <f>F12+F25+F31+F42+F47+F49+F58+F60+F70+F82+F84+F89+F95+F103+F111+F113+F123+F125+F139+F143+F148</f>
        <v>23</v>
      </c>
      <c r="G156" s="85"/>
      <c r="H156" s="23">
        <f>SUM(H6:H153)</f>
        <v>87</v>
      </c>
      <c r="I156" s="23"/>
      <c r="J156" s="23"/>
    </row>
  </sheetData>
  <phoneticPr fontId="0" type="noConversion"/>
  <pageMargins left="0.75" right="0.75" top="1" bottom="1" header="0.5" footer="0.5"/>
  <pageSetup scale="63" orientation="portrait" r:id="rId1"/>
  <headerFooter alignWithMargins="0">
    <oddFooter>&amp;L&amp;F&amp;C&amp;A&amp;R&amp;D  &amp;T</oddFooter>
  </headerFooter>
  <rowBreaks count="1" manualBreakCount="1">
    <brk id="7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1"/>
  <sheetViews>
    <sheetView workbookViewId="0">
      <selection sqref="A1:IV65536"/>
    </sheetView>
  </sheetViews>
  <sheetFormatPr baseColWidth="10" defaultColWidth="8.83203125" defaultRowHeight="13" x14ac:dyDescent="0.15"/>
  <cols>
    <col min="1" max="1" width="12.1640625" customWidth="1"/>
    <col min="2" max="2" width="11.1640625" customWidth="1"/>
    <col min="3" max="3" width="14.6640625" customWidth="1"/>
    <col min="4" max="4" width="14.1640625" customWidth="1"/>
    <col min="5" max="5" width="13" customWidth="1"/>
    <col min="6" max="6" width="11.1640625" customWidth="1"/>
    <col min="7" max="7" width="11.5" customWidth="1"/>
    <col min="8" max="8" width="18.6640625" customWidth="1"/>
    <col min="9" max="9" width="14.6640625" customWidth="1"/>
    <col min="10" max="10" width="11.83203125" customWidth="1"/>
    <col min="11" max="11" width="12.5" customWidth="1"/>
  </cols>
  <sheetData>
    <row r="1" spans="1:12" ht="24" x14ac:dyDescent="0.3">
      <c r="A1" s="3" t="s">
        <v>1365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24" x14ac:dyDescent="0.3">
      <c r="A2" s="3" t="s">
        <v>1366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24" x14ac:dyDescent="0.3">
      <c r="A3" s="5" t="s">
        <v>1367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5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x14ac:dyDescent="0.15">
      <c r="E5" s="9"/>
      <c r="F5" s="9"/>
      <c r="G5" s="9" t="s">
        <v>1368</v>
      </c>
      <c r="H5" s="9" t="s">
        <v>1369</v>
      </c>
      <c r="I5" s="9" t="s">
        <v>1368</v>
      </c>
      <c r="J5" s="9" t="s">
        <v>1369</v>
      </c>
      <c r="K5" s="9" t="s">
        <v>42</v>
      </c>
    </row>
    <row r="6" spans="1:12" x14ac:dyDescent="0.15">
      <c r="D6" t="s">
        <v>123</v>
      </c>
      <c r="E6" s="9" t="s">
        <v>1370</v>
      </c>
      <c r="F6" s="9"/>
      <c r="G6" s="9" t="s">
        <v>1371</v>
      </c>
      <c r="H6" s="9" t="s">
        <v>1372</v>
      </c>
      <c r="I6" s="9" t="s">
        <v>1371</v>
      </c>
      <c r="J6" s="9" t="s">
        <v>1372</v>
      </c>
      <c r="K6" s="9" t="s">
        <v>1372</v>
      </c>
    </row>
    <row r="7" spans="1:12" x14ac:dyDescent="0.15">
      <c r="A7" s="6">
        <v>3735</v>
      </c>
      <c r="B7" t="s">
        <v>123</v>
      </c>
      <c r="C7" t="s">
        <v>1373</v>
      </c>
      <c r="E7" s="18" t="s">
        <v>1374</v>
      </c>
      <c r="G7" s="41">
        <v>7.2</v>
      </c>
      <c r="H7">
        <v>5.66</v>
      </c>
      <c r="I7" s="10">
        <f>SUM(A7*G7)</f>
        <v>26892</v>
      </c>
      <c r="J7" s="10">
        <f>SUM(A7*H7)</f>
        <v>21140.100000000002</v>
      </c>
      <c r="K7" s="10">
        <f>+I7+J7</f>
        <v>48032.100000000006</v>
      </c>
    </row>
    <row r="8" spans="1:12" x14ac:dyDescent="0.15">
      <c r="A8" s="6">
        <v>99</v>
      </c>
      <c r="C8" t="s">
        <v>1375</v>
      </c>
      <c r="E8" s="18" t="s">
        <v>1374</v>
      </c>
      <c r="G8">
        <v>10.11</v>
      </c>
      <c r="H8">
        <v>5.66</v>
      </c>
      <c r="I8" s="10">
        <f>SUM(A8*G8)</f>
        <v>1000.89</v>
      </c>
      <c r="J8" s="10">
        <f>SUM(A8*H8)</f>
        <v>560.34</v>
      </c>
      <c r="K8" s="10">
        <f>SUM(I8:J8)</f>
        <v>1561.23</v>
      </c>
    </row>
    <row r="9" spans="1:12" ht="4.5" customHeight="1" x14ac:dyDescent="0.15">
      <c r="A9" s="7"/>
      <c r="B9" s="1"/>
      <c r="C9" s="1"/>
      <c r="D9" s="1"/>
      <c r="E9" s="19"/>
      <c r="F9" s="1"/>
      <c r="G9" s="1"/>
      <c r="H9" s="1"/>
      <c r="I9" s="11"/>
      <c r="J9" s="11"/>
      <c r="K9" s="11"/>
    </row>
    <row r="10" spans="1:12" x14ac:dyDescent="0.15">
      <c r="A10" s="6">
        <v>87</v>
      </c>
      <c r="B10" t="s">
        <v>123</v>
      </c>
      <c r="C10" t="s">
        <v>1376</v>
      </c>
      <c r="E10" s="18" t="s">
        <v>1374</v>
      </c>
      <c r="G10" s="41">
        <v>2.21</v>
      </c>
      <c r="H10">
        <v>5.66</v>
      </c>
      <c r="I10" s="10">
        <f t="shared" ref="I10:I17" si="0">SUM(A10*G10)</f>
        <v>192.27</v>
      </c>
      <c r="J10" s="10">
        <f>SUM(A10*H10)</f>
        <v>492.42</v>
      </c>
      <c r="K10" s="10">
        <f t="shared" ref="K10:K17" si="1">SUM(I10:J10)</f>
        <v>684.69</v>
      </c>
    </row>
    <row r="11" spans="1:12" x14ac:dyDescent="0.15">
      <c r="A11" s="6">
        <v>70</v>
      </c>
      <c r="C11" t="s">
        <v>14</v>
      </c>
      <c r="E11" s="18" t="s">
        <v>1374</v>
      </c>
      <c r="G11">
        <v>6.99</v>
      </c>
      <c r="H11">
        <v>5.66</v>
      </c>
      <c r="I11" s="10">
        <f t="shared" si="0"/>
        <v>489.3</v>
      </c>
      <c r="J11" s="10">
        <f>SUM(A11*H11)</f>
        <v>396.2</v>
      </c>
      <c r="K11" s="10">
        <f t="shared" si="1"/>
        <v>885.5</v>
      </c>
    </row>
    <row r="12" spans="1:12" x14ac:dyDescent="0.15">
      <c r="A12" s="6">
        <v>3</v>
      </c>
      <c r="B12" s="2" t="s">
        <v>1377</v>
      </c>
      <c r="C12" t="s">
        <v>16</v>
      </c>
      <c r="E12" s="18" t="s">
        <v>1374</v>
      </c>
      <c r="G12">
        <v>8.77</v>
      </c>
      <c r="H12">
        <v>15.75</v>
      </c>
      <c r="I12" s="10">
        <f t="shared" si="0"/>
        <v>26.31</v>
      </c>
      <c r="J12" s="10">
        <f>SUM(A12*H12)</f>
        <v>47.25</v>
      </c>
      <c r="K12" s="10">
        <f t="shared" si="1"/>
        <v>73.56</v>
      </c>
    </row>
    <row r="13" spans="1:12" x14ac:dyDescent="0.15">
      <c r="A13" s="6">
        <v>35</v>
      </c>
      <c r="B13" s="2" t="s">
        <v>1378</v>
      </c>
      <c r="C13" t="s">
        <v>1379</v>
      </c>
      <c r="E13" s="18" t="s">
        <v>1374</v>
      </c>
      <c r="G13">
        <v>156.99</v>
      </c>
      <c r="H13" s="8" t="s">
        <v>1380</v>
      </c>
      <c r="I13" s="10">
        <f t="shared" si="0"/>
        <v>5494.6500000000005</v>
      </c>
      <c r="J13" s="10">
        <v>3021.57</v>
      </c>
      <c r="K13" s="10">
        <f t="shared" si="1"/>
        <v>8516.2200000000012</v>
      </c>
      <c r="L13" t="s">
        <v>123</v>
      </c>
    </row>
    <row r="14" spans="1:12" x14ac:dyDescent="0.15">
      <c r="A14" s="6">
        <v>2</v>
      </c>
      <c r="B14" s="2" t="s">
        <v>1381</v>
      </c>
      <c r="C14" t="s">
        <v>1382</v>
      </c>
      <c r="E14" s="18" t="s">
        <v>1374</v>
      </c>
      <c r="G14">
        <v>93.15</v>
      </c>
      <c r="H14" s="8" t="s">
        <v>1380</v>
      </c>
      <c r="I14" s="10">
        <f t="shared" si="0"/>
        <v>186.3</v>
      </c>
      <c r="J14" s="10">
        <v>135.16</v>
      </c>
      <c r="K14" s="10">
        <f t="shared" si="1"/>
        <v>321.46000000000004</v>
      </c>
    </row>
    <row r="15" spans="1:12" x14ac:dyDescent="0.15">
      <c r="A15" s="6">
        <v>28</v>
      </c>
      <c r="B15" s="2" t="s">
        <v>1383</v>
      </c>
      <c r="C15" t="s">
        <v>1384</v>
      </c>
      <c r="E15" s="18" t="s">
        <v>1374</v>
      </c>
      <c r="G15">
        <v>156.99</v>
      </c>
      <c r="H15" s="8" t="s">
        <v>1380</v>
      </c>
      <c r="I15" s="10">
        <f t="shared" si="0"/>
        <v>4395.72</v>
      </c>
      <c r="J15" s="10">
        <v>7128.14</v>
      </c>
      <c r="K15" s="10">
        <f t="shared" si="1"/>
        <v>11523.86</v>
      </c>
    </row>
    <row r="16" spans="1:12" x14ac:dyDescent="0.15">
      <c r="A16" s="6">
        <v>1</v>
      </c>
      <c r="B16" s="2" t="s">
        <v>1385</v>
      </c>
      <c r="C16" t="s">
        <v>1386</v>
      </c>
      <c r="E16" s="18" t="s">
        <v>1374</v>
      </c>
      <c r="G16">
        <v>156.99</v>
      </c>
      <c r="H16" s="8" t="s">
        <v>1380</v>
      </c>
      <c r="I16" s="10">
        <f t="shared" si="0"/>
        <v>156.99</v>
      </c>
      <c r="J16" s="10">
        <v>308.76</v>
      </c>
      <c r="K16" s="10">
        <f t="shared" si="1"/>
        <v>465.75</v>
      </c>
    </row>
    <row r="17" spans="1:12" x14ac:dyDescent="0.15">
      <c r="A17" s="6">
        <v>4</v>
      </c>
      <c r="B17" s="2" t="s">
        <v>30</v>
      </c>
      <c r="C17" t="s">
        <v>1386</v>
      </c>
      <c r="E17" s="18" t="s">
        <v>1374</v>
      </c>
      <c r="G17">
        <v>156.99</v>
      </c>
      <c r="H17" s="8" t="s">
        <v>1380</v>
      </c>
      <c r="I17" s="10">
        <f t="shared" si="0"/>
        <v>627.96</v>
      </c>
      <c r="J17" s="10">
        <v>778.1</v>
      </c>
      <c r="K17" s="10">
        <f t="shared" si="1"/>
        <v>1406.06</v>
      </c>
      <c r="L17" t="s">
        <v>123</v>
      </c>
    </row>
    <row r="18" spans="1:12" x14ac:dyDescent="0.15">
      <c r="I18" s="10"/>
      <c r="J18" s="10"/>
      <c r="K18" s="10"/>
    </row>
    <row r="19" spans="1:12" ht="14" thickBot="1" x14ac:dyDescent="0.2">
      <c r="A19" s="2" t="s">
        <v>123</v>
      </c>
      <c r="B19" s="2" t="s">
        <v>123</v>
      </c>
      <c r="C19" s="2" t="s">
        <v>123</v>
      </c>
      <c r="D19" s="2" t="s">
        <v>123</v>
      </c>
      <c r="E19" s="2" t="s">
        <v>123</v>
      </c>
      <c r="F19" s="2" t="s">
        <v>123</v>
      </c>
      <c r="G19" s="2" t="s">
        <v>123</v>
      </c>
      <c r="H19" s="12" t="s">
        <v>1387</v>
      </c>
      <c r="I19" s="13">
        <f>SUM(I7:I18)</f>
        <v>39462.39</v>
      </c>
      <c r="J19" s="13">
        <f>SUM(J7:J18)</f>
        <v>34008.04</v>
      </c>
      <c r="K19" s="13">
        <f>SUM(K7:K18)</f>
        <v>73470.430000000008</v>
      </c>
      <c r="L19" s="2"/>
    </row>
    <row r="20" spans="1:12" ht="14" thickTop="1" x14ac:dyDescent="0.15"/>
    <row r="21" spans="1:12" x14ac:dyDescent="0.15">
      <c r="A21" t="s">
        <v>1388</v>
      </c>
      <c r="D21" t="s">
        <v>1389</v>
      </c>
    </row>
    <row r="22" spans="1:12" x14ac:dyDescent="0.15">
      <c r="A22" t="s">
        <v>1390</v>
      </c>
      <c r="C22" t="s">
        <v>1391</v>
      </c>
      <c r="D22" t="s">
        <v>1392</v>
      </c>
      <c r="E22" t="s">
        <v>1393</v>
      </c>
      <c r="F22" t="s">
        <v>1394</v>
      </c>
      <c r="G22" t="s">
        <v>1395</v>
      </c>
      <c r="I22" t="s">
        <v>1368</v>
      </c>
      <c r="J22" t="s">
        <v>1369</v>
      </c>
      <c r="K22" t="s">
        <v>42</v>
      </c>
    </row>
    <row r="23" spans="1:12" x14ac:dyDescent="0.15">
      <c r="A23" t="s">
        <v>1396</v>
      </c>
      <c r="C23" t="s">
        <v>1397</v>
      </c>
      <c r="D23" t="s">
        <v>1397</v>
      </c>
      <c r="E23" t="s">
        <v>1397</v>
      </c>
      <c r="F23" t="s">
        <v>1397</v>
      </c>
      <c r="G23" t="s">
        <v>1397</v>
      </c>
      <c r="I23" t="s">
        <v>1371</v>
      </c>
      <c r="J23" t="s">
        <v>1372</v>
      </c>
      <c r="K23" t="s">
        <v>1372</v>
      </c>
    </row>
    <row r="24" spans="1:12" ht="4.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2" x14ac:dyDescent="0.15">
      <c r="A25" s="2" t="s">
        <v>1398</v>
      </c>
      <c r="B25" t="s">
        <v>1368</v>
      </c>
      <c r="C25" s="10">
        <v>21.31</v>
      </c>
      <c r="D25" s="10">
        <v>0</v>
      </c>
      <c r="E25" s="10">
        <v>0</v>
      </c>
      <c r="F25" s="10">
        <v>0</v>
      </c>
      <c r="G25" s="10">
        <v>0</v>
      </c>
    </row>
    <row r="26" spans="1:12" x14ac:dyDescent="0.15">
      <c r="A26" s="2"/>
      <c r="B26" t="s">
        <v>1369</v>
      </c>
      <c r="C26" s="10">
        <v>8.18</v>
      </c>
      <c r="D26" s="10">
        <v>0</v>
      </c>
      <c r="E26" s="10">
        <v>0</v>
      </c>
      <c r="F26" s="10">
        <v>0</v>
      </c>
      <c r="G26" s="10">
        <v>0</v>
      </c>
    </row>
    <row r="27" spans="1:12" x14ac:dyDescent="0.15">
      <c r="A27" s="2" t="s">
        <v>1399</v>
      </c>
      <c r="B27" s="2">
        <f>SUM(C27:G27)</f>
        <v>0</v>
      </c>
      <c r="C27">
        <f>'Commercial Trash List'!I62</f>
        <v>0</v>
      </c>
      <c r="D27">
        <v>0</v>
      </c>
      <c r="E27">
        <v>0</v>
      </c>
      <c r="F27">
        <v>0</v>
      </c>
      <c r="G27">
        <v>0</v>
      </c>
    </row>
    <row r="28" spans="1:12" ht="14" thickBot="1" x14ac:dyDescent="0.2">
      <c r="A28" s="2"/>
      <c r="B28" s="14"/>
      <c r="C28" s="15"/>
      <c r="D28" s="15"/>
      <c r="E28" s="15"/>
      <c r="F28" s="15"/>
      <c r="G28" s="15"/>
    </row>
    <row r="29" spans="1:12" x14ac:dyDescent="0.15">
      <c r="A29" s="2"/>
      <c r="B29" t="s">
        <v>1368</v>
      </c>
      <c r="C29" s="10">
        <f>SUM(C25*C27)</f>
        <v>0</v>
      </c>
      <c r="D29" s="10">
        <f>SUM(D25*D27)</f>
        <v>0</v>
      </c>
      <c r="E29" s="10">
        <f>SUM(E25*E27)</f>
        <v>0</v>
      </c>
      <c r="F29" s="10">
        <f>SUM(F25*F27)</f>
        <v>0</v>
      </c>
      <c r="G29" s="10">
        <f>SUM(G25*G27)</f>
        <v>0</v>
      </c>
      <c r="H29" s="10"/>
      <c r="I29" s="10">
        <f>SUM(C29:G29)</f>
        <v>0</v>
      </c>
      <c r="J29" s="10"/>
      <c r="K29" s="10"/>
    </row>
    <row r="30" spans="1:12" x14ac:dyDescent="0.15">
      <c r="A30" s="2"/>
      <c r="B30" t="s">
        <v>1369</v>
      </c>
      <c r="C30" s="10">
        <f>SUM(C26*C27)</f>
        <v>0</v>
      </c>
      <c r="D30" s="10">
        <f>SUM(D26*D27)</f>
        <v>0</v>
      </c>
      <c r="E30" s="10">
        <f>SUM(E26*E27)</f>
        <v>0</v>
      </c>
      <c r="F30" s="10">
        <f>SUM(F26*F27)</f>
        <v>0</v>
      </c>
      <c r="G30" s="10">
        <f>SUM(G26*G27)</f>
        <v>0</v>
      </c>
      <c r="H30" s="10"/>
      <c r="I30" s="10"/>
      <c r="J30" s="10">
        <f>SUM(C30:G30)</f>
        <v>0</v>
      </c>
      <c r="K30" s="10"/>
    </row>
    <row r="31" spans="1:12" ht="14" thickBot="1" x14ac:dyDescent="0.2">
      <c r="A31" s="2"/>
      <c r="B31" s="16" t="s">
        <v>42</v>
      </c>
      <c r="C31" s="17">
        <f>SUM(C29:C30)</f>
        <v>0</v>
      </c>
      <c r="D31" s="17">
        <f>SUM(D29:D30)</f>
        <v>0</v>
      </c>
      <c r="E31" s="17">
        <f>SUM(E29:E30)</f>
        <v>0</v>
      </c>
      <c r="F31" s="17">
        <f>SUM(F29:F30)</f>
        <v>0</v>
      </c>
      <c r="G31" s="17">
        <f>SUM(G29:G30)</f>
        <v>0</v>
      </c>
      <c r="H31" s="10"/>
      <c r="I31" s="10"/>
      <c r="J31" s="10"/>
      <c r="K31" s="10">
        <f>SUM(C31:G31)</f>
        <v>0</v>
      </c>
    </row>
    <row r="34" spans="1:11" x14ac:dyDescent="0.15">
      <c r="A34" s="2" t="s">
        <v>1400</v>
      </c>
      <c r="B34" t="s">
        <v>1368</v>
      </c>
      <c r="C34" s="10">
        <v>23.6</v>
      </c>
      <c r="D34" s="10">
        <v>40.450000000000003</v>
      </c>
      <c r="E34" s="10">
        <v>56.02</v>
      </c>
      <c r="F34" s="10">
        <v>77.849999999999994</v>
      </c>
      <c r="G34" s="10">
        <v>98.02</v>
      </c>
    </row>
    <row r="35" spans="1:11" x14ac:dyDescent="0.15">
      <c r="A35" s="2"/>
      <c r="B35" t="s">
        <v>1369</v>
      </c>
      <c r="C35" s="10">
        <v>16.37</v>
      </c>
      <c r="D35" s="10">
        <v>32.75</v>
      </c>
      <c r="E35" s="10">
        <v>49.12</v>
      </c>
      <c r="F35" s="10">
        <v>65.5</v>
      </c>
      <c r="G35" s="10">
        <v>81.87</v>
      </c>
    </row>
    <row r="36" spans="1:11" x14ac:dyDescent="0.15">
      <c r="A36" s="2" t="s">
        <v>1399</v>
      </c>
      <c r="B36" s="2" t="e">
        <f>SUM(C36:G36)</f>
        <v>#REF!</v>
      </c>
      <c r="C36">
        <f>'Commercial Trash List'!I128</f>
        <v>72</v>
      </c>
      <c r="D36">
        <f>'Commercial Trash List'!I151</f>
        <v>24</v>
      </c>
      <c r="E36" t="e">
        <f>'Commercial Trash List'!#REF!</f>
        <v>#REF!</v>
      </c>
      <c r="F36">
        <f>'Commercial Trash List'!I156</f>
        <v>0</v>
      </c>
      <c r="G36">
        <f>'Commercial Trash List'!I158</f>
        <v>0</v>
      </c>
    </row>
    <row r="37" spans="1:11" ht="14" thickBot="1" x14ac:dyDescent="0.2">
      <c r="A37" s="2"/>
      <c r="B37" s="14"/>
      <c r="C37" s="15"/>
      <c r="D37" s="15"/>
      <c r="E37" s="15"/>
      <c r="F37" s="15"/>
      <c r="G37" s="15"/>
    </row>
    <row r="38" spans="1:11" x14ac:dyDescent="0.15">
      <c r="A38" s="2"/>
      <c r="B38" t="s">
        <v>1368</v>
      </c>
      <c r="C38" s="10">
        <f>SUM(C34*C36)</f>
        <v>1699.2</v>
      </c>
      <c r="D38" s="10">
        <f>SUM(D34*D36)</f>
        <v>970.80000000000007</v>
      </c>
      <c r="E38" s="10" t="e">
        <f>SUM(E34*E36)</f>
        <v>#REF!</v>
      </c>
      <c r="F38" s="10">
        <f>SUM(F34*F36)</f>
        <v>0</v>
      </c>
      <c r="G38" s="10">
        <f>SUM(G34*G36)</f>
        <v>0</v>
      </c>
      <c r="I38" s="10" t="e">
        <f>SUM(C38:G38)</f>
        <v>#REF!</v>
      </c>
      <c r="J38" s="10"/>
      <c r="K38" s="10"/>
    </row>
    <row r="39" spans="1:11" x14ac:dyDescent="0.15">
      <c r="A39" s="2"/>
      <c r="B39" t="s">
        <v>1369</v>
      </c>
      <c r="C39" s="10">
        <f>SUM(C35*C36)</f>
        <v>1178.6400000000001</v>
      </c>
      <c r="D39" s="10">
        <f>SUM(D35*D36)</f>
        <v>786</v>
      </c>
      <c r="E39" s="10" t="e">
        <f>SUM(E35*E36)</f>
        <v>#REF!</v>
      </c>
      <c r="F39" s="10">
        <f>SUM(F35*F36)</f>
        <v>0</v>
      </c>
      <c r="G39" s="10">
        <f>SUM(G35*G36)</f>
        <v>0</v>
      </c>
      <c r="I39" s="10"/>
      <c r="J39" s="10" t="e">
        <f>SUM(C39:G39)</f>
        <v>#REF!</v>
      </c>
      <c r="K39" s="10"/>
    </row>
    <row r="40" spans="1:11" ht="14" thickBot="1" x14ac:dyDescent="0.2">
      <c r="A40" s="2"/>
      <c r="B40" s="16" t="s">
        <v>42</v>
      </c>
      <c r="C40" s="17">
        <f>SUM(C38:C39)</f>
        <v>2877.84</v>
      </c>
      <c r="D40" s="17">
        <f>SUM(D38:D39)</f>
        <v>1756.8000000000002</v>
      </c>
      <c r="E40" s="17" t="e">
        <f>SUM(E38:E39)</f>
        <v>#REF!</v>
      </c>
      <c r="F40" s="17">
        <f>SUM(F38:F39)</f>
        <v>0</v>
      </c>
      <c r="G40" s="17">
        <f>SUM(G38:G39)</f>
        <v>0</v>
      </c>
      <c r="I40" s="10"/>
      <c r="J40" s="10"/>
      <c r="K40" s="10" t="e">
        <f>SUM(C40:G40)</f>
        <v>#REF!</v>
      </c>
    </row>
    <row r="41" spans="1:11" ht="14" thickTop="1" x14ac:dyDescent="0.15">
      <c r="A41" s="2"/>
      <c r="C41" s="10"/>
      <c r="D41" s="10"/>
      <c r="E41" s="10"/>
      <c r="F41" s="10"/>
      <c r="G41" s="10"/>
    </row>
    <row r="42" spans="1:11" x14ac:dyDescent="0.15">
      <c r="A42" s="2"/>
      <c r="C42" s="10"/>
      <c r="D42" s="10"/>
      <c r="E42" s="10"/>
      <c r="F42" s="10"/>
      <c r="G42" s="10"/>
    </row>
    <row r="43" spans="1:11" x14ac:dyDescent="0.15">
      <c r="A43" s="2" t="s">
        <v>1401</v>
      </c>
      <c r="B43" t="s">
        <v>1368</v>
      </c>
      <c r="C43" s="10">
        <v>28</v>
      </c>
      <c r="D43" s="10">
        <v>43.58</v>
      </c>
      <c r="E43" s="10">
        <v>67.78</v>
      </c>
      <c r="F43" s="10">
        <v>83.2</v>
      </c>
      <c r="G43" s="10">
        <v>104.88</v>
      </c>
    </row>
    <row r="44" spans="1:11" x14ac:dyDescent="0.15">
      <c r="A44" s="2"/>
      <c r="B44" t="s">
        <v>1369</v>
      </c>
      <c r="C44" s="10">
        <v>24.56</v>
      </c>
      <c r="D44" s="10">
        <v>49.12</v>
      </c>
      <c r="E44" s="10">
        <v>73.69</v>
      </c>
      <c r="F44" s="10">
        <v>98.25</v>
      </c>
      <c r="G44" s="10">
        <v>122.81</v>
      </c>
    </row>
    <row r="45" spans="1:11" x14ac:dyDescent="0.15">
      <c r="A45" s="2" t="s">
        <v>1399</v>
      </c>
      <c r="B45" s="2" t="e">
        <f>SUM(C45:G45)</f>
        <v>#REF!</v>
      </c>
      <c r="C45">
        <f>'Commercial Trash List'!I188</f>
        <v>33</v>
      </c>
      <c r="D45">
        <f>'Commercial Trash List'!I232</f>
        <v>56</v>
      </c>
      <c r="E45">
        <f>'Commercial Trash List'!I246</f>
        <v>0</v>
      </c>
      <c r="F45">
        <f>'Commercial Trash List'!I252</f>
        <v>36</v>
      </c>
      <c r="G45" t="e">
        <f>'Commercial Trash List'!#REF!</f>
        <v>#REF!</v>
      </c>
    </row>
    <row r="46" spans="1:11" ht="14" thickBot="1" x14ac:dyDescent="0.2">
      <c r="A46" s="2"/>
      <c r="B46" s="14"/>
      <c r="C46" s="15"/>
      <c r="D46" s="15"/>
      <c r="E46" s="15"/>
      <c r="F46" s="15"/>
      <c r="G46" s="15"/>
    </row>
    <row r="47" spans="1:11" x14ac:dyDescent="0.15">
      <c r="A47" s="2"/>
      <c r="B47" t="s">
        <v>1368</v>
      </c>
      <c r="C47" s="10">
        <f>SUM(C43*C45)</f>
        <v>924</v>
      </c>
      <c r="D47" s="10">
        <f>SUM(D43*D45)</f>
        <v>2440.48</v>
      </c>
      <c r="E47" s="10">
        <f>SUM(E43*E45)</f>
        <v>0</v>
      </c>
      <c r="F47" s="10">
        <f>SUM(F43*F45)</f>
        <v>2995.2000000000003</v>
      </c>
      <c r="G47" s="10" t="e">
        <f>SUM(G43*G45)</f>
        <v>#REF!</v>
      </c>
      <c r="I47" s="10" t="e">
        <f>SUM(C47:G47)</f>
        <v>#REF!</v>
      </c>
      <c r="J47" s="10"/>
      <c r="K47" s="10"/>
    </row>
    <row r="48" spans="1:11" x14ac:dyDescent="0.15">
      <c r="A48" s="2"/>
      <c r="B48" t="s">
        <v>1369</v>
      </c>
      <c r="C48" s="10">
        <f>SUM(C44*C45)</f>
        <v>810.4799999999999</v>
      </c>
      <c r="D48" s="10">
        <f>SUM(D44*D45)</f>
        <v>2750.72</v>
      </c>
      <c r="E48" s="10">
        <f>SUM(E44*E45)</f>
        <v>0</v>
      </c>
      <c r="F48" s="10">
        <f>SUM(F44*F45)</f>
        <v>3537</v>
      </c>
      <c r="G48" s="10" t="e">
        <f>SUM(G44*G45)</f>
        <v>#REF!</v>
      </c>
      <c r="I48" s="10"/>
      <c r="J48" s="10" t="e">
        <f>SUM(C48:G48)</f>
        <v>#REF!</v>
      </c>
      <c r="K48" s="10"/>
    </row>
    <row r="49" spans="1:11" ht="14" thickBot="1" x14ac:dyDescent="0.2">
      <c r="A49" s="2"/>
      <c r="B49" s="16" t="s">
        <v>42</v>
      </c>
      <c r="C49" s="17">
        <f>SUM(C47:C48)</f>
        <v>1734.48</v>
      </c>
      <c r="D49" s="17">
        <f>SUM(D47:D48)</f>
        <v>5191.2</v>
      </c>
      <c r="E49" s="17">
        <f>SUM(E47:E48)</f>
        <v>0</v>
      </c>
      <c r="F49" s="17">
        <f>SUM(F47:F48)</f>
        <v>6532.2000000000007</v>
      </c>
      <c r="G49" s="17" t="e">
        <f>SUM(G47:G48)</f>
        <v>#REF!</v>
      </c>
      <c r="I49" s="10"/>
      <c r="J49" s="10"/>
      <c r="K49" s="10" t="e">
        <f>SUM(C49:G49)</f>
        <v>#REF!</v>
      </c>
    </row>
    <row r="50" spans="1:11" ht="14" thickTop="1" x14ac:dyDescent="0.15">
      <c r="A50" s="2"/>
      <c r="C50" s="10"/>
      <c r="D50" s="10"/>
      <c r="E50" s="10"/>
      <c r="F50" s="10"/>
      <c r="G50" s="10"/>
    </row>
    <row r="51" spans="1:11" x14ac:dyDescent="0.15">
      <c r="A51" s="2"/>
      <c r="C51" s="10"/>
      <c r="D51" s="10"/>
      <c r="E51" s="10"/>
      <c r="F51" s="10"/>
      <c r="G51" s="10"/>
    </row>
    <row r="52" spans="1:11" x14ac:dyDescent="0.15">
      <c r="A52" s="2" t="s">
        <v>1402</v>
      </c>
      <c r="B52" t="s">
        <v>1368</v>
      </c>
      <c r="C52" s="10">
        <v>31.14</v>
      </c>
      <c r="D52" s="10">
        <v>62.25</v>
      </c>
      <c r="E52" s="10">
        <v>92.59</v>
      </c>
      <c r="F52" s="10">
        <v>121.75</v>
      </c>
      <c r="G52" s="10">
        <v>155.6</v>
      </c>
    </row>
    <row r="53" spans="1:11" x14ac:dyDescent="0.15">
      <c r="A53" s="2"/>
      <c r="B53" t="s">
        <v>1369</v>
      </c>
      <c r="C53" s="10">
        <v>32.75</v>
      </c>
      <c r="D53" s="10">
        <v>65.5</v>
      </c>
      <c r="E53" s="10">
        <v>98.25</v>
      </c>
      <c r="F53" s="10">
        <v>131</v>
      </c>
      <c r="G53" s="10">
        <v>163.75</v>
      </c>
    </row>
    <row r="54" spans="1:11" x14ac:dyDescent="0.15">
      <c r="A54" s="2" t="s">
        <v>1399</v>
      </c>
      <c r="B54" s="2" t="e">
        <f>SUM(C54:G54)</f>
        <v>#REF!</v>
      </c>
      <c r="C54" t="e">
        <f>'Commercial Trash List'!#REF!</f>
        <v>#REF!</v>
      </c>
      <c r="D54">
        <f>'Commercial Trash List'!I299</f>
        <v>0</v>
      </c>
      <c r="E54">
        <f>'Commercial Trash List'!I316</f>
        <v>0</v>
      </c>
      <c r="F54">
        <f>'Commercial Trash List'!I317</f>
        <v>0</v>
      </c>
      <c r="G54">
        <f>'Commercial Trash List'!I348</f>
        <v>13</v>
      </c>
    </row>
    <row r="55" spans="1:11" ht="14" thickBot="1" x14ac:dyDescent="0.2">
      <c r="A55" s="2"/>
      <c r="B55" s="14"/>
      <c r="C55" s="15"/>
      <c r="D55" s="15"/>
      <c r="E55" s="15"/>
      <c r="F55" s="15"/>
      <c r="G55" s="15"/>
    </row>
    <row r="56" spans="1:11" x14ac:dyDescent="0.15">
      <c r="A56" s="2"/>
      <c r="B56" t="s">
        <v>1368</v>
      </c>
      <c r="C56" s="10" t="e">
        <f>SUM(C52*C54)</f>
        <v>#REF!</v>
      </c>
      <c r="D56" s="10">
        <f>SUM(D52*D54)</f>
        <v>0</v>
      </c>
      <c r="E56" s="10">
        <f>SUM(E52*E54)</f>
        <v>0</v>
      </c>
      <c r="F56" s="10">
        <f>SUM(F52*F54)</f>
        <v>0</v>
      </c>
      <c r="G56" s="10">
        <f>SUM(G52*G54)</f>
        <v>2022.8</v>
      </c>
      <c r="I56" s="10" t="e">
        <f>SUM(C56:G56)</f>
        <v>#REF!</v>
      </c>
      <c r="J56" s="10"/>
      <c r="K56" s="10"/>
    </row>
    <row r="57" spans="1:11" x14ac:dyDescent="0.15">
      <c r="A57" s="2"/>
      <c r="B57" t="s">
        <v>1369</v>
      </c>
      <c r="C57" s="10" t="e">
        <f>SUM(C53*C54)</f>
        <v>#REF!</v>
      </c>
      <c r="D57" s="10">
        <f>SUM(D53*D54)</f>
        <v>0</v>
      </c>
      <c r="E57" s="10">
        <f>SUM(E53*E54)</f>
        <v>0</v>
      </c>
      <c r="F57" s="10">
        <f>SUM(F53*F54)</f>
        <v>0</v>
      </c>
      <c r="G57" s="10">
        <f>SUM(G53*G54)</f>
        <v>2128.75</v>
      </c>
      <c r="I57" s="10"/>
      <c r="J57" s="10" t="e">
        <f>SUM(C57:G57)</f>
        <v>#REF!</v>
      </c>
      <c r="K57" s="10"/>
    </row>
    <row r="58" spans="1:11" ht="14" thickBot="1" x14ac:dyDescent="0.2">
      <c r="A58" s="2"/>
      <c r="B58" s="16" t="s">
        <v>42</v>
      </c>
      <c r="C58" s="17" t="e">
        <f>SUM(C56:C57)</f>
        <v>#REF!</v>
      </c>
      <c r="D58" s="17">
        <f>SUM(D56:D57)</f>
        <v>0</v>
      </c>
      <c r="E58" s="17">
        <f>SUM(E56:E57)</f>
        <v>0</v>
      </c>
      <c r="F58" s="17">
        <f>SUM(F56:F57)</f>
        <v>0</v>
      </c>
      <c r="G58" s="17">
        <f>SUM(G56:G57)</f>
        <v>4151.55</v>
      </c>
      <c r="I58" s="10"/>
      <c r="J58" s="10"/>
      <c r="K58" s="10" t="e">
        <f>SUM(C58:G58)</f>
        <v>#REF!</v>
      </c>
    </row>
    <row r="59" spans="1:11" ht="14" thickTop="1" x14ac:dyDescent="0.15">
      <c r="A59" s="2"/>
      <c r="C59" s="10"/>
      <c r="D59" s="10"/>
      <c r="E59" s="10"/>
      <c r="F59" s="10"/>
      <c r="G59" s="10"/>
    </row>
    <row r="60" spans="1:11" x14ac:dyDescent="0.15">
      <c r="A60" s="2"/>
      <c r="C60" s="10"/>
      <c r="D60" s="10"/>
      <c r="E60" s="10"/>
      <c r="F60" s="10"/>
      <c r="G60" s="10"/>
    </row>
    <row r="61" spans="1:11" x14ac:dyDescent="0.15">
      <c r="A61" s="2" t="s">
        <v>1403</v>
      </c>
      <c r="B61" t="s">
        <v>1368</v>
      </c>
      <c r="C61" s="10">
        <v>43.57</v>
      </c>
      <c r="D61" s="10">
        <v>70.03</v>
      </c>
      <c r="E61" s="10">
        <v>105.02</v>
      </c>
      <c r="F61" s="10">
        <v>133.88999999999999</v>
      </c>
      <c r="G61" s="10">
        <v>167.91</v>
      </c>
    </row>
    <row r="62" spans="1:11" x14ac:dyDescent="0.15">
      <c r="A62" s="2"/>
      <c r="B62" t="s">
        <v>1369</v>
      </c>
      <c r="C62" s="10">
        <v>40.93</v>
      </c>
      <c r="D62" s="10">
        <v>81.87</v>
      </c>
      <c r="E62" s="10">
        <v>122.81</v>
      </c>
      <c r="F62" s="10">
        <v>163.75</v>
      </c>
      <c r="G62" s="10">
        <v>204.69</v>
      </c>
    </row>
    <row r="63" spans="1:11" x14ac:dyDescent="0.15">
      <c r="A63" s="2" t="s">
        <v>1399</v>
      </c>
      <c r="B63" s="2" t="e">
        <f>SUM(C63:G63)</f>
        <v>#REF!</v>
      </c>
      <c r="C63" t="e">
        <f>'Commercial Trash List'!#REF!</f>
        <v>#REF!</v>
      </c>
      <c r="D63" t="e">
        <f>'Commercial Trash List'!#REF!</f>
        <v>#REF!</v>
      </c>
      <c r="E63">
        <f>'Commercial Trash List'!I328</f>
        <v>0</v>
      </c>
      <c r="F63" t="e">
        <f>'Commercial Trash List'!#REF!</f>
        <v>#REF!</v>
      </c>
      <c r="G63">
        <f>'Commercial Trash List'!I330</f>
        <v>0</v>
      </c>
    </row>
    <row r="65" spans="1:11" x14ac:dyDescent="0.15">
      <c r="A65" s="2"/>
      <c r="B65" t="s">
        <v>1368</v>
      </c>
      <c r="C65" s="10" t="e">
        <f>SUM(C61*C63)</f>
        <v>#REF!</v>
      </c>
      <c r="D65" s="10" t="e">
        <f>SUM(D61*D63)</f>
        <v>#REF!</v>
      </c>
      <c r="E65" s="10">
        <f>SUM(E61*E63)</f>
        <v>0</v>
      </c>
      <c r="F65" s="10" t="e">
        <f>SUM(F61*F63)</f>
        <v>#REF!</v>
      </c>
      <c r="G65" s="10">
        <f>SUM(G61*G63)</f>
        <v>0</v>
      </c>
      <c r="I65" s="10" t="e">
        <f>SUM(C65:G65)</f>
        <v>#REF!</v>
      </c>
      <c r="J65" s="10"/>
      <c r="K65" s="10"/>
    </row>
    <row r="66" spans="1:11" x14ac:dyDescent="0.15">
      <c r="A66" s="2"/>
      <c r="B66" t="s">
        <v>1369</v>
      </c>
      <c r="C66" s="10" t="e">
        <f>SUM(C62*C63)</f>
        <v>#REF!</v>
      </c>
      <c r="D66" s="10" t="e">
        <f>SUM(D62*D63)</f>
        <v>#REF!</v>
      </c>
      <c r="E66" s="10">
        <f>SUM(E62*E63)</f>
        <v>0</v>
      </c>
      <c r="F66" s="10" t="e">
        <f>SUM(F62*F63)</f>
        <v>#REF!</v>
      </c>
      <c r="G66" s="10">
        <f>SUM(G62*G63)</f>
        <v>0</v>
      </c>
      <c r="I66" s="10"/>
      <c r="J66" s="10" t="e">
        <f>SUM(C66:G66)</f>
        <v>#REF!</v>
      </c>
      <c r="K66" s="10"/>
    </row>
    <row r="67" spans="1:11" ht="14" thickBot="1" x14ac:dyDescent="0.2">
      <c r="A67" s="2"/>
      <c r="B67" s="16" t="s">
        <v>42</v>
      </c>
      <c r="C67" s="17" t="e">
        <f>SUM(C65:C66)</f>
        <v>#REF!</v>
      </c>
      <c r="D67" s="17" t="e">
        <f>SUM(D65:D66)</f>
        <v>#REF!</v>
      </c>
      <c r="E67" s="17">
        <f>SUM(E65:E66)</f>
        <v>0</v>
      </c>
      <c r="F67" s="17" t="e">
        <f>SUM(F65:F66)</f>
        <v>#REF!</v>
      </c>
      <c r="G67" s="17">
        <f>SUM(G65:G66)</f>
        <v>0</v>
      </c>
      <c r="I67" s="10"/>
      <c r="J67" s="10"/>
      <c r="K67" s="10" t="e">
        <f>SUM(C67:G67)</f>
        <v>#REF!</v>
      </c>
    </row>
    <row r="68" spans="1:11" ht="14" thickTop="1" x14ac:dyDescent="0.15">
      <c r="A68" s="2"/>
    </row>
    <row r="69" spans="1:11" x14ac:dyDescent="0.15">
      <c r="A69" s="2" t="s">
        <v>1404</v>
      </c>
      <c r="B69" t="s">
        <v>1405</v>
      </c>
      <c r="F69">
        <v>136.57</v>
      </c>
      <c r="G69">
        <v>7.5</v>
      </c>
      <c r="H69" t="s">
        <v>1404</v>
      </c>
      <c r="I69" s="10">
        <v>0</v>
      </c>
      <c r="J69" s="10">
        <f>SUM(F69*G69)</f>
        <v>1024.2749999999999</v>
      </c>
      <c r="K69" s="10">
        <f>SUM(F69*G69)</f>
        <v>1024.2749999999999</v>
      </c>
    </row>
    <row r="70" spans="1:11" x14ac:dyDescent="0.15">
      <c r="F70">
        <v>2</v>
      </c>
      <c r="G70">
        <v>28.22</v>
      </c>
      <c r="H70" t="s">
        <v>1406</v>
      </c>
      <c r="I70" s="10">
        <f>SUM(F70*G70)</f>
        <v>56.44</v>
      </c>
      <c r="J70" s="10"/>
      <c r="K70" s="10">
        <f>SUM(F70*G70)</f>
        <v>56.44</v>
      </c>
    </row>
    <row r="71" spans="1:11" x14ac:dyDescent="0.15">
      <c r="F71">
        <v>1</v>
      </c>
      <c r="G71">
        <v>4.66</v>
      </c>
      <c r="H71" t="s">
        <v>1407</v>
      </c>
      <c r="I71" s="10">
        <f>SUM(F71*G71)</f>
        <v>4.66</v>
      </c>
      <c r="J71" s="10"/>
      <c r="K71" s="10">
        <f>SUM(F71*G71)</f>
        <v>4.66</v>
      </c>
    </row>
    <row r="72" spans="1:11" x14ac:dyDescent="0.15">
      <c r="H72" t="s">
        <v>1408</v>
      </c>
      <c r="I72" s="10">
        <v>0</v>
      </c>
      <c r="J72" s="10"/>
      <c r="K72" s="10">
        <v>0</v>
      </c>
    </row>
    <row r="73" spans="1:11" x14ac:dyDescent="0.15">
      <c r="C73" t="s">
        <v>123</v>
      </c>
      <c r="G73" t="s">
        <v>123</v>
      </c>
      <c r="H73" t="s">
        <v>1409</v>
      </c>
      <c r="I73" s="10">
        <v>0</v>
      </c>
      <c r="J73" s="10"/>
      <c r="K73" s="10">
        <v>0</v>
      </c>
    </row>
    <row r="74" spans="1:11" x14ac:dyDescent="0.15">
      <c r="H74" t="s">
        <v>1410</v>
      </c>
      <c r="I74" s="10">
        <v>0</v>
      </c>
      <c r="J74" s="10"/>
      <c r="K74" s="10">
        <v>0</v>
      </c>
    </row>
    <row r="75" spans="1:11" ht="14" thickBot="1" x14ac:dyDescent="0.2">
      <c r="H75" s="14" t="s">
        <v>1411</v>
      </c>
      <c r="I75" s="15" t="e">
        <f>SUM(I25:I74)</f>
        <v>#REF!</v>
      </c>
      <c r="J75" s="15" t="e">
        <f>SUM(J25:J74)</f>
        <v>#REF!</v>
      </c>
      <c r="K75" s="15" t="e">
        <f>SUM(K25:K74)</f>
        <v>#REF!</v>
      </c>
    </row>
    <row r="76" spans="1:11" x14ac:dyDescent="0.15">
      <c r="I76" s="10"/>
      <c r="J76" s="10"/>
      <c r="K76" s="10"/>
    </row>
    <row r="77" spans="1:11" ht="17" thickBot="1" x14ac:dyDescent="0.25">
      <c r="A77" s="2" t="s">
        <v>1412</v>
      </c>
      <c r="B77" s="40" t="e">
        <f>+B27+B36+B45+B54+B63</f>
        <v>#REF!</v>
      </c>
      <c r="H77" s="14" t="s">
        <v>1413</v>
      </c>
      <c r="I77" s="15" t="e">
        <f>(I19+I75)</f>
        <v>#REF!</v>
      </c>
      <c r="J77" s="15" t="e">
        <f>(J19+J75)</f>
        <v>#REF!</v>
      </c>
      <c r="K77" s="15" t="e">
        <f>(K19+K75)</f>
        <v>#REF!</v>
      </c>
    </row>
    <row r="78" spans="1:11" x14ac:dyDescent="0.15">
      <c r="I78" s="10"/>
      <c r="J78" s="10"/>
      <c r="K78" s="10"/>
    </row>
    <row r="79" spans="1:11" x14ac:dyDescent="0.15">
      <c r="H79" t="s">
        <v>1414</v>
      </c>
      <c r="I79" s="10" t="s">
        <v>123</v>
      </c>
      <c r="J79" s="10" t="s">
        <v>123</v>
      </c>
      <c r="K79" s="10" t="s">
        <v>123</v>
      </c>
    </row>
    <row r="80" spans="1:11" x14ac:dyDescent="0.15">
      <c r="A80" t="s">
        <v>1415</v>
      </c>
      <c r="G80" t="s">
        <v>123</v>
      </c>
      <c r="H80" t="s">
        <v>1416</v>
      </c>
      <c r="I80" s="10">
        <v>30000</v>
      </c>
      <c r="J80" s="10">
        <v>30000</v>
      </c>
      <c r="K80" s="10">
        <v>60000</v>
      </c>
    </row>
    <row r="81" spans="1:11" x14ac:dyDescent="0.15">
      <c r="A81" t="s">
        <v>1417</v>
      </c>
      <c r="I81" s="10"/>
      <c r="J81" s="10"/>
      <c r="K81" s="10"/>
    </row>
    <row r="82" spans="1:11" ht="14" thickBot="1" x14ac:dyDescent="0.2">
      <c r="A82" t="s">
        <v>1418</v>
      </c>
      <c r="G82" t="s">
        <v>123</v>
      </c>
      <c r="H82" s="12" t="s">
        <v>1387</v>
      </c>
      <c r="I82" s="13" t="e">
        <f>(I77-I80)</f>
        <v>#REF!</v>
      </c>
      <c r="J82" s="13" t="e">
        <f>(J77-J80)</f>
        <v>#REF!</v>
      </c>
      <c r="K82" s="13" t="e">
        <f>(K77-K80)</f>
        <v>#REF!</v>
      </c>
    </row>
    <row r="83" spans="1:11" ht="14" thickTop="1" x14ac:dyDescent="0.15"/>
    <row r="84" spans="1:11" x14ac:dyDescent="0.15">
      <c r="G84" t="s">
        <v>123</v>
      </c>
      <c r="H84" t="s">
        <v>123</v>
      </c>
      <c r="K84" t="s">
        <v>123</v>
      </c>
    </row>
    <row r="85" spans="1:11" x14ac:dyDescent="0.15">
      <c r="K85" t="s">
        <v>123</v>
      </c>
    </row>
    <row r="86" spans="1:11" x14ac:dyDescent="0.15">
      <c r="G86" t="s">
        <v>123</v>
      </c>
      <c r="K86" t="s">
        <v>123</v>
      </c>
    </row>
    <row r="89" spans="1:11" x14ac:dyDescent="0.15">
      <c r="A89" t="s">
        <v>123</v>
      </c>
      <c r="K89" t="s">
        <v>123</v>
      </c>
    </row>
    <row r="90" spans="1:11" x14ac:dyDescent="0.15">
      <c r="A90" t="s">
        <v>123</v>
      </c>
      <c r="K90" t="s">
        <v>123</v>
      </c>
    </row>
    <row r="91" spans="1:11" x14ac:dyDescent="0.15">
      <c r="A91" t="s">
        <v>123</v>
      </c>
    </row>
  </sheetData>
  <phoneticPr fontId="0" type="noConversion"/>
  <pageMargins left="0.75" right="0.75" top="0.55000000000000004" bottom="0.56000000000000005" header="0.5" footer="0.5"/>
  <pageSetup scale="80" orientation="landscape" r:id="rId1"/>
  <headerFooter alignWithMargins="0">
    <oddFooter>&amp;L&amp;D&amp;R&amp;F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94"/>
  <sheetViews>
    <sheetView view="pageBreakPreview" topLeftCell="A82" zoomScaleNormal="75" workbookViewId="0">
      <selection activeCell="B89" sqref="B88:B89"/>
    </sheetView>
  </sheetViews>
  <sheetFormatPr baseColWidth="10" defaultColWidth="8.83203125" defaultRowHeight="13" x14ac:dyDescent="0.15"/>
  <cols>
    <col min="2" max="2" width="41.5" customWidth="1"/>
    <col min="3" max="3" width="0" style="8" hidden="1" customWidth="1"/>
    <col min="4" max="4" width="12.1640625" hidden="1" customWidth="1"/>
    <col min="5" max="5" width="7.1640625" hidden="1" customWidth="1"/>
    <col min="6" max="6" width="0" hidden="1" customWidth="1"/>
    <col min="7" max="7" width="12" hidden="1" customWidth="1"/>
    <col min="8" max="10" width="12" customWidth="1"/>
    <col min="11" max="11" width="12.5" bestFit="1" customWidth="1"/>
  </cols>
  <sheetData>
    <row r="2" spans="2:11" ht="24" x14ac:dyDescent="0.3">
      <c r="B2" s="3" t="s">
        <v>1419</v>
      </c>
      <c r="C2" s="3"/>
      <c r="D2" s="3"/>
      <c r="E2" s="3"/>
      <c r="F2" s="3"/>
      <c r="G2" s="3"/>
      <c r="H2" s="3"/>
      <c r="I2" s="3"/>
      <c r="J2" s="3"/>
    </row>
    <row r="5" spans="2:11" s="2" customFormat="1" ht="42" x14ac:dyDescent="0.15">
      <c r="B5" s="2" t="s">
        <v>1420</v>
      </c>
      <c r="C5" s="9" t="s">
        <v>1421</v>
      </c>
      <c r="D5" s="2" t="s">
        <v>1422</v>
      </c>
      <c r="F5" s="9" t="s">
        <v>1421</v>
      </c>
      <c r="G5" s="9" t="s">
        <v>1423</v>
      </c>
      <c r="H5" s="9"/>
      <c r="I5" s="9"/>
      <c r="J5" s="9" t="s">
        <v>1423</v>
      </c>
      <c r="K5" s="30" t="s">
        <v>1424</v>
      </c>
    </row>
    <row r="7" spans="2:11" x14ac:dyDescent="0.15">
      <c r="B7" t="s">
        <v>1425</v>
      </c>
      <c r="C7" s="8">
        <v>3750</v>
      </c>
      <c r="D7" s="10">
        <v>6.86</v>
      </c>
      <c r="F7">
        <v>3750</v>
      </c>
      <c r="G7" s="10">
        <v>7.0932400000000007</v>
      </c>
      <c r="H7" s="10"/>
      <c r="I7" s="10"/>
      <c r="J7" s="10">
        <f>ROUND(G7,2)</f>
        <v>7.09</v>
      </c>
      <c r="K7" s="41">
        <f>ROUND(J7*1.016,2)</f>
        <v>7.2</v>
      </c>
    </row>
    <row r="8" spans="2:11" x14ac:dyDescent="0.15">
      <c r="B8" t="s">
        <v>1426</v>
      </c>
      <c r="D8" s="10">
        <v>5.57</v>
      </c>
      <c r="F8">
        <v>0</v>
      </c>
      <c r="G8" s="10">
        <v>5.57</v>
      </c>
      <c r="H8" s="10"/>
      <c r="I8" s="10"/>
      <c r="J8" s="10">
        <f t="shared" ref="J8:J71" si="0">ROUND(G8,2)</f>
        <v>5.57</v>
      </c>
      <c r="K8" s="41">
        <f t="shared" ref="K8:K71" si="1">ROUND(J8*1.016,2)</f>
        <v>5.66</v>
      </c>
    </row>
    <row r="9" spans="2:11" x14ac:dyDescent="0.15">
      <c r="D9" s="10"/>
      <c r="G9" s="10"/>
      <c r="H9" s="10"/>
      <c r="I9" s="10"/>
      <c r="J9" s="10"/>
      <c r="K9" s="41"/>
    </row>
    <row r="10" spans="2:11" x14ac:dyDescent="0.15">
      <c r="B10" t="s">
        <v>1427</v>
      </c>
      <c r="C10" s="8">
        <v>75</v>
      </c>
      <c r="D10" s="10">
        <v>2.11</v>
      </c>
      <c r="F10">
        <v>75</v>
      </c>
      <c r="G10" s="10">
        <v>2.18174</v>
      </c>
      <c r="H10" s="10"/>
      <c r="I10" s="10"/>
      <c r="J10" s="10">
        <f t="shared" si="0"/>
        <v>2.1800000000000002</v>
      </c>
      <c r="K10" s="41">
        <f t="shared" si="1"/>
        <v>2.21</v>
      </c>
    </row>
    <row r="11" spans="2:11" x14ac:dyDescent="0.15">
      <c r="B11" t="s">
        <v>1428</v>
      </c>
      <c r="D11" s="10">
        <v>5.57</v>
      </c>
      <c r="F11">
        <v>0</v>
      </c>
      <c r="G11" s="10">
        <v>5.57</v>
      </c>
      <c r="H11" s="10"/>
      <c r="I11" s="10"/>
      <c r="J11" s="10">
        <f t="shared" si="0"/>
        <v>5.57</v>
      </c>
      <c r="K11" s="41">
        <f t="shared" si="1"/>
        <v>5.66</v>
      </c>
    </row>
    <row r="12" spans="2:11" x14ac:dyDescent="0.15">
      <c r="D12" s="10"/>
      <c r="G12" s="10"/>
      <c r="H12" s="10"/>
      <c r="I12" s="10"/>
      <c r="J12" s="10"/>
      <c r="K12" s="41"/>
    </row>
    <row r="13" spans="2:11" x14ac:dyDescent="0.15">
      <c r="B13" t="s">
        <v>1429</v>
      </c>
      <c r="C13" s="8">
        <v>107</v>
      </c>
      <c r="D13" s="10">
        <v>9.6199999999999992</v>
      </c>
      <c r="F13">
        <v>107</v>
      </c>
      <c r="G13" s="10">
        <v>9.9470799999999997</v>
      </c>
      <c r="H13" s="10"/>
      <c r="I13" s="10"/>
      <c r="J13" s="10">
        <f t="shared" si="0"/>
        <v>9.9499999999999993</v>
      </c>
      <c r="K13" s="41">
        <f t="shared" si="1"/>
        <v>10.11</v>
      </c>
    </row>
    <row r="14" spans="2:11" x14ac:dyDescent="0.15">
      <c r="B14" t="s">
        <v>1430</v>
      </c>
      <c r="D14" s="10">
        <v>5.57</v>
      </c>
      <c r="F14">
        <v>0</v>
      </c>
      <c r="G14" s="10">
        <v>5.57</v>
      </c>
      <c r="H14" s="10"/>
      <c r="I14" s="10"/>
      <c r="J14" s="10">
        <f t="shared" si="0"/>
        <v>5.57</v>
      </c>
      <c r="K14" s="41">
        <f t="shared" si="1"/>
        <v>5.66</v>
      </c>
    </row>
    <row r="15" spans="2:11" x14ac:dyDescent="0.15">
      <c r="D15" s="10"/>
      <c r="G15" s="10"/>
      <c r="H15" s="10"/>
      <c r="I15" s="10"/>
      <c r="J15" s="10"/>
      <c r="K15" s="41"/>
    </row>
    <row r="16" spans="2:11" x14ac:dyDescent="0.15">
      <c r="B16" t="s">
        <v>1431</v>
      </c>
      <c r="C16" s="8">
        <v>65</v>
      </c>
      <c r="D16" s="10">
        <v>6.65</v>
      </c>
      <c r="F16">
        <v>65</v>
      </c>
      <c r="G16" s="10">
        <v>6.876100000000001</v>
      </c>
      <c r="H16" s="10"/>
      <c r="I16" s="10"/>
      <c r="J16" s="10">
        <f t="shared" si="0"/>
        <v>6.88</v>
      </c>
      <c r="K16" s="41">
        <f t="shared" si="1"/>
        <v>6.99</v>
      </c>
    </row>
    <row r="17" spans="2:11" x14ac:dyDescent="0.15">
      <c r="B17" t="s">
        <v>1432</v>
      </c>
      <c r="D17" s="10">
        <v>5.57</v>
      </c>
      <c r="F17">
        <v>0</v>
      </c>
      <c r="G17" s="10">
        <v>5.57</v>
      </c>
      <c r="H17" s="10"/>
      <c r="I17" s="10"/>
      <c r="J17" s="10">
        <f t="shared" si="0"/>
        <v>5.57</v>
      </c>
      <c r="K17" s="41">
        <f t="shared" si="1"/>
        <v>5.66</v>
      </c>
    </row>
    <row r="18" spans="2:11" x14ac:dyDescent="0.15">
      <c r="D18" s="10"/>
      <c r="G18" s="10"/>
      <c r="H18" s="10"/>
      <c r="I18" s="10"/>
      <c r="J18" s="10"/>
      <c r="K18" s="41"/>
    </row>
    <row r="19" spans="2:11" x14ac:dyDescent="0.15">
      <c r="B19" t="s">
        <v>1433</v>
      </c>
      <c r="C19" s="8">
        <v>2</v>
      </c>
      <c r="D19" s="10">
        <v>4.4400000000000004</v>
      </c>
      <c r="F19">
        <v>2</v>
      </c>
      <c r="G19" s="10">
        <v>4.5909600000000008</v>
      </c>
      <c r="H19" s="10"/>
      <c r="I19" s="10"/>
      <c r="J19" s="10">
        <f t="shared" si="0"/>
        <v>4.59</v>
      </c>
      <c r="K19" s="41">
        <f t="shared" si="1"/>
        <v>4.66</v>
      </c>
    </row>
    <row r="20" spans="2:11" x14ac:dyDescent="0.15">
      <c r="B20" t="s">
        <v>1434</v>
      </c>
      <c r="C20" s="8">
        <v>2</v>
      </c>
      <c r="D20" s="10">
        <v>26.87</v>
      </c>
      <c r="F20">
        <v>2</v>
      </c>
      <c r="G20" s="10">
        <v>27.783580000000001</v>
      </c>
      <c r="H20" s="10"/>
      <c r="I20" s="10"/>
      <c r="J20" s="10">
        <f t="shared" si="0"/>
        <v>27.78</v>
      </c>
      <c r="K20" s="41">
        <f t="shared" si="1"/>
        <v>28.22</v>
      </c>
    </row>
    <row r="21" spans="2:11" x14ac:dyDescent="0.15">
      <c r="D21" s="10"/>
      <c r="G21" s="10"/>
      <c r="H21" s="10"/>
      <c r="I21" s="10"/>
      <c r="J21" s="10"/>
      <c r="K21" s="41"/>
    </row>
    <row r="22" spans="2:11" x14ac:dyDescent="0.15">
      <c r="B22" t="s">
        <v>1435</v>
      </c>
      <c r="C22" s="8">
        <v>0</v>
      </c>
      <c r="D22" s="10">
        <v>5.37</v>
      </c>
      <c r="F22">
        <v>0</v>
      </c>
      <c r="G22" s="10">
        <v>5.5525799999999998</v>
      </c>
      <c r="H22" s="10"/>
      <c r="I22" s="10"/>
      <c r="J22" s="10">
        <f t="shared" si="0"/>
        <v>5.55</v>
      </c>
      <c r="K22" s="41">
        <f t="shared" si="1"/>
        <v>5.64</v>
      </c>
    </row>
    <row r="23" spans="2:11" x14ac:dyDescent="0.15">
      <c r="D23" s="10"/>
      <c r="G23" s="10"/>
      <c r="H23" s="10"/>
      <c r="I23" s="10"/>
      <c r="J23" s="10"/>
      <c r="K23" s="41"/>
    </row>
    <row r="24" spans="2:11" x14ac:dyDescent="0.15">
      <c r="D24" s="10"/>
      <c r="G24" s="10"/>
      <c r="H24" s="10"/>
      <c r="I24" s="10"/>
      <c r="J24" s="10"/>
      <c r="K24" s="41"/>
    </row>
    <row r="25" spans="2:11" x14ac:dyDescent="0.15">
      <c r="B25" t="s">
        <v>1436</v>
      </c>
      <c r="C25" s="8">
        <v>0</v>
      </c>
      <c r="D25" s="10">
        <v>19.350000000000001</v>
      </c>
      <c r="F25">
        <v>0</v>
      </c>
      <c r="G25" s="10">
        <v>20.007900000000003</v>
      </c>
      <c r="H25" s="10"/>
      <c r="I25" s="10"/>
      <c r="J25" s="10">
        <f t="shared" si="0"/>
        <v>20.010000000000002</v>
      </c>
      <c r="K25" s="41">
        <f t="shared" si="1"/>
        <v>20.329999999999998</v>
      </c>
    </row>
    <row r="26" spans="2:11" x14ac:dyDescent="0.15">
      <c r="B26" t="s">
        <v>1437</v>
      </c>
      <c r="D26" s="10"/>
      <c r="G26" s="10"/>
      <c r="H26" s="10"/>
      <c r="I26" s="10"/>
      <c r="J26" s="10"/>
      <c r="K26" s="41"/>
    </row>
    <row r="27" spans="2:11" x14ac:dyDescent="0.15">
      <c r="D27" s="10"/>
      <c r="G27" s="10"/>
      <c r="H27" s="10"/>
      <c r="I27" s="10"/>
      <c r="J27" s="10"/>
      <c r="K27" s="41"/>
    </row>
    <row r="28" spans="2:11" x14ac:dyDescent="0.15">
      <c r="B28" t="s">
        <v>1438</v>
      </c>
      <c r="C28" s="8">
        <v>12</v>
      </c>
      <c r="D28" s="10">
        <v>8.35</v>
      </c>
      <c r="F28">
        <v>12</v>
      </c>
      <c r="G28" s="10">
        <v>8.6339000000000006</v>
      </c>
      <c r="H28" s="10"/>
      <c r="I28" s="10"/>
      <c r="J28" s="10">
        <f t="shared" si="0"/>
        <v>8.6300000000000008</v>
      </c>
      <c r="K28" s="41">
        <f t="shared" si="1"/>
        <v>8.77</v>
      </c>
    </row>
    <row r="29" spans="2:11" x14ac:dyDescent="0.15">
      <c r="B29" t="s">
        <v>1439</v>
      </c>
      <c r="D29" s="10">
        <v>15.5</v>
      </c>
      <c r="F29">
        <v>0</v>
      </c>
      <c r="G29" s="10">
        <v>15.5</v>
      </c>
      <c r="H29" s="10"/>
      <c r="I29" s="10"/>
      <c r="J29" s="10">
        <f t="shared" si="0"/>
        <v>15.5</v>
      </c>
      <c r="K29" s="41">
        <f t="shared" si="1"/>
        <v>15.75</v>
      </c>
    </row>
    <row r="30" spans="2:11" x14ac:dyDescent="0.15">
      <c r="D30" s="10"/>
      <c r="G30" s="10"/>
      <c r="H30" s="10"/>
      <c r="I30" s="10"/>
      <c r="J30" s="10"/>
      <c r="K30" s="41"/>
    </row>
    <row r="31" spans="2:11" x14ac:dyDescent="0.15">
      <c r="B31" t="s">
        <v>1440</v>
      </c>
      <c r="C31" s="8">
        <v>0</v>
      </c>
      <c r="D31" s="10" t="s">
        <v>1441</v>
      </c>
      <c r="F31">
        <v>0</v>
      </c>
      <c r="G31" s="10">
        <v>0</v>
      </c>
      <c r="H31" s="10"/>
      <c r="I31" s="10"/>
      <c r="J31" s="10"/>
      <c r="K31" s="41"/>
    </row>
    <row r="32" spans="2:11" x14ac:dyDescent="0.15">
      <c r="B32" t="s">
        <v>1442</v>
      </c>
      <c r="C32" s="8">
        <v>0</v>
      </c>
      <c r="D32" s="10">
        <v>88.67</v>
      </c>
      <c r="F32">
        <v>0</v>
      </c>
      <c r="G32" s="10">
        <v>91.684780000000003</v>
      </c>
      <c r="H32" s="10"/>
      <c r="I32" s="10"/>
      <c r="J32" s="10">
        <f t="shared" si="0"/>
        <v>91.68</v>
      </c>
      <c r="K32" s="41">
        <f t="shared" si="1"/>
        <v>93.15</v>
      </c>
    </row>
    <row r="33" spans="2:11" x14ac:dyDescent="0.15">
      <c r="B33" t="s">
        <v>1443</v>
      </c>
      <c r="C33" s="8">
        <v>18</v>
      </c>
      <c r="D33" s="10">
        <v>149.44</v>
      </c>
      <c r="F33">
        <v>18</v>
      </c>
      <c r="G33" s="10">
        <v>154.52096</v>
      </c>
      <c r="H33" s="10"/>
      <c r="I33" s="10"/>
      <c r="J33" s="10">
        <f t="shared" si="0"/>
        <v>154.52000000000001</v>
      </c>
      <c r="K33" s="41">
        <f t="shared" si="1"/>
        <v>156.99</v>
      </c>
    </row>
    <row r="34" spans="2:11" x14ac:dyDescent="0.15">
      <c r="B34" t="s">
        <v>1444</v>
      </c>
      <c r="C34" s="8">
        <v>0</v>
      </c>
      <c r="D34" s="10">
        <v>88.67</v>
      </c>
      <c r="F34">
        <v>0</v>
      </c>
      <c r="G34" s="10">
        <v>91.684780000000003</v>
      </c>
      <c r="H34" s="10"/>
      <c r="I34" s="10"/>
      <c r="J34" s="10">
        <f t="shared" si="0"/>
        <v>91.68</v>
      </c>
      <c r="K34" s="41">
        <f t="shared" si="1"/>
        <v>93.15</v>
      </c>
    </row>
    <row r="35" spans="2:11" x14ac:dyDescent="0.15">
      <c r="B35" t="s">
        <v>1445</v>
      </c>
      <c r="C35" s="8">
        <v>8</v>
      </c>
      <c r="D35" s="10">
        <v>149.44</v>
      </c>
      <c r="F35">
        <v>8</v>
      </c>
      <c r="G35" s="10">
        <v>154.52096</v>
      </c>
      <c r="H35" s="10"/>
      <c r="I35" s="10"/>
      <c r="J35" s="10">
        <f t="shared" si="0"/>
        <v>154.52000000000001</v>
      </c>
      <c r="K35" s="41">
        <f t="shared" si="1"/>
        <v>156.99</v>
      </c>
    </row>
    <row r="36" spans="2:11" x14ac:dyDescent="0.15">
      <c r="D36" s="10"/>
      <c r="G36" s="10"/>
      <c r="H36" s="10"/>
      <c r="I36" s="10"/>
      <c r="J36" s="10"/>
      <c r="K36" s="41"/>
    </row>
    <row r="37" spans="2:11" x14ac:dyDescent="0.15">
      <c r="B37" t="s">
        <v>1446</v>
      </c>
      <c r="C37" s="8">
        <v>14</v>
      </c>
      <c r="D37" s="10">
        <v>20.28</v>
      </c>
      <c r="F37">
        <v>14</v>
      </c>
      <c r="G37" s="10">
        <v>20.969520000000003</v>
      </c>
      <c r="H37" s="10"/>
      <c r="I37" s="10"/>
      <c r="J37" s="10">
        <f t="shared" si="0"/>
        <v>20.97</v>
      </c>
      <c r="K37" s="41">
        <f t="shared" si="1"/>
        <v>21.31</v>
      </c>
    </row>
    <row r="38" spans="2:11" x14ac:dyDescent="0.15">
      <c r="B38" t="s">
        <v>1447</v>
      </c>
      <c r="D38" s="10">
        <v>8.0500000000000007</v>
      </c>
      <c r="F38">
        <v>0</v>
      </c>
      <c r="G38" s="10">
        <v>8.0500000000000007</v>
      </c>
      <c r="H38" s="10"/>
      <c r="I38" s="10"/>
      <c r="J38" s="10">
        <f t="shared" si="0"/>
        <v>8.0500000000000007</v>
      </c>
      <c r="K38" s="41">
        <f t="shared" si="1"/>
        <v>8.18</v>
      </c>
    </row>
    <row r="39" spans="2:11" x14ac:dyDescent="0.15">
      <c r="D39" s="10"/>
      <c r="G39" s="10"/>
      <c r="H39" s="10"/>
      <c r="I39" s="10"/>
      <c r="J39" s="10"/>
      <c r="K39" s="41"/>
    </row>
    <row r="40" spans="2:11" x14ac:dyDescent="0.15">
      <c r="B40" t="s">
        <v>1448</v>
      </c>
      <c r="C40" s="8">
        <v>85</v>
      </c>
      <c r="D40" s="10">
        <v>22.47</v>
      </c>
      <c r="F40">
        <v>85</v>
      </c>
      <c r="G40" s="10">
        <v>23.233979999999999</v>
      </c>
      <c r="H40" s="10"/>
      <c r="I40" s="10"/>
      <c r="J40" s="10">
        <f t="shared" si="0"/>
        <v>23.23</v>
      </c>
      <c r="K40" s="41">
        <f t="shared" si="1"/>
        <v>23.6</v>
      </c>
    </row>
    <row r="41" spans="2:11" x14ac:dyDescent="0.15">
      <c r="B41" t="s">
        <v>1449</v>
      </c>
      <c r="D41" s="10">
        <v>16.11</v>
      </c>
      <c r="F41">
        <v>0</v>
      </c>
      <c r="G41" s="10">
        <v>16.11</v>
      </c>
      <c r="H41" s="10"/>
      <c r="I41" s="10"/>
      <c r="J41" s="10">
        <f t="shared" si="0"/>
        <v>16.11</v>
      </c>
      <c r="K41" s="41">
        <f t="shared" si="1"/>
        <v>16.37</v>
      </c>
    </row>
    <row r="42" spans="2:11" x14ac:dyDescent="0.15">
      <c r="B42" t="s">
        <v>1450</v>
      </c>
      <c r="C42" s="8">
        <v>29</v>
      </c>
      <c r="D42" s="10">
        <v>38.5</v>
      </c>
      <c r="F42">
        <v>29</v>
      </c>
      <c r="G42" s="10">
        <v>39.809000000000005</v>
      </c>
      <c r="H42" s="10"/>
      <c r="I42" s="10"/>
      <c r="J42" s="10">
        <f t="shared" si="0"/>
        <v>39.81</v>
      </c>
      <c r="K42" s="41">
        <f t="shared" si="1"/>
        <v>40.450000000000003</v>
      </c>
    </row>
    <row r="43" spans="2:11" x14ac:dyDescent="0.15">
      <c r="B43" t="s">
        <v>1451</v>
      </c>
      <c r="D43" s="10">
        <v>32.229999999999997</v>
      </c>
      <c r="F43">
        <v>0</v>
      </c>
      <c r="G43" s="10">
        <v>32.229999999999997</v>
      </c>
      <c r="H43" s="10"/>
      <c r="I43" s="10"/>
      <c r="J43" s="10">
        <f t="shared" si="0"/>
        <v>32.229999999999997</v>
      </c>
      <c r="K43" s="41">
        <f t="shared" si="1"/>
        <v>32.75</v>
      </c>
    </row>
    <row r="44" spans="2:11" x14ac:dyDescent="0.15">
      <c r="B44" t="s">
        <v>1452</v>
      </c>
      <c r="C44" s="8">
        <v>4</v>
      </c>
      <c r="D44" s="10">
        <v>53.33</v>
      </c>
      <c r="F44">
        <v>4</v>
      </c>
      <c r="G44" s="10">
        <v>55.143219999999999</v>
      </c>
      <c r="H44" s="10"/>
      <c r="I44" s="10"/>
      <c r="J44" s="10">
        <f t="shared" si="0"/>
        <v>55.14</v>
      </c>
      <c r="K44" s="41">
        <f t="shared" si="1"/>
        <v>56.02</v>
      </c>
    </row>
    <row r="45" spans="2:11" x14ac:dyDescent="0.15">
      <c r="B45" t="s">
        <v>1453</v>
      </c>
      <c r="D45" s="10">
        <v>48.35</v>
      </c>
      <c r="F45">
        <v>0</v>
      </c>
      <c r="G45" s="10">
        <v>48.35</v>
      </c>
      <c r="H45" s="10"/>
      <c r="I45" s="10"/>
      <c r="J45" s="10">
        <f t="shared" si="0"/>
        <v>48.35</v>
      </c>
      <c r="K45" s="41">
        <f t="shared" si="1"/>
        <v>49.12</v>
      </c>
    </row>
    <row r="46" spans="2:11" x14ac:dyDescent="0.15">
      <c r="B46" t="s">
        <v>1454</v>
      </c>
      <c r="C46" s="8">
        <v>0</v>
      </c>
      <c r="D46" s="10">
        <v>74.099999999999994</v>
      </c>
      <c r="F46">
        <v>0</v>
      </c>
      <c r="G46" s="10">
        <v>76.619399999999999</v>
      </c>
      <c r="H46" s="10"/>
      <c r="I46" s="10"/>
      <c r="J46" s="10">
        <f t="shared" si="0"/>
        <v>76.62</v>
      </c>
      <c r="K46" s="41">
        <f t="shared" si="1"/>
        <v>77.849999999999994</v>
      </c>
    </row>
    <row r="47" spans="2:11" x14ac:dyDescent="0.15">
      <c r="B47" t="s">
        <v>1455</v>
      </c>
      <c r="D47" s="10">
        <v>64.47</v>
      </c>
      <c r="F47">
        <v>0</v>
      </c>
      <c r="G47" s="10">
        <v>64.47</v>
      </c>
      <c r="H47" s="10"/>
      <c r="I47" s="10"/>
      <c r="J47" s="10">
        <f t="shared" si="0"/>
        <v>64.47</v>
      </c>
      <c r="K47" s="41">
        <f t="shared" si="1"/>
        <v>65.5</v>
      </c>
    </row>
    <row r="48" spans="2:11" x14ac:dyDescent="0.15">
      <c r="B48" t="s">
        <v>1456</v>
      </c>
      <c r="C48" s="8">
        <v>1</v>
      </c>
      <c r="D48" s="10">
        <v>93.31</v>
      </c>
      <c r="F48">
        <v>1</v>
      </c>
      <c r="G48" s="10">
        <v>96.48254</v>
      </c>
      <c r="H48" s="10"/>
      <c r="I48" s="10"/>
      <c r="J48" s="10">
        <f t="shared" si="0"/>
        <v>96.48</v>
      </c>
      <c r="K48" s="41">
        <f t="shared" si="1"/>
        <v>98.02</v>
      </c>
    </row>
    <row r="49" spans="2:11" x14ac:dyDescent="0.15">
      <c r="B49" t="s">
        <v>1457</v>
      </c>
      <c r="D49" s="10">
        <v>80.58</v>
      </c>
      <c r="F49">
        <v>0</v>
      </c>
      <c r="G49" s="10">
        <v>80.58</v>
      </c>
      <c r="H49" s="10"/>
      <c r="I49" s="10"/>
      <c r="J49" s="10">
        <f t="shared" si="0"/>
        <v>80.58</v>
      </c>
      <c r="K49" s="41">
        <f t="shared" si="1"/>
        <v>81.87</v>
      </c>
    </row>
    <row r="50" spans="2:11" x14ac:dyDescent="0.15">
      <c r="D50" s="10"/>
      <c r="G50" s="10"/>
      <c r="H50" s="10"/>
      <c r="I50" s="10"/>
      <c r="J50" s="10"/>
      <c r="K50" s="41"/>
    </row>
    <row r="51" spans="2:11" x14ac:dyDescent="0.15">
      <c r="B51" t="s">
        <v>1458</v>
      </c>
      <c r="C51" s="8">
        <v>31</v>
      </c>
      <c r="D51" s="10">
        <v>26.65</v>
      </c>
      <c r="F51">
        <v>31</v>
      </c>
      <c r="G51" s="10">
        <v>27.556100000000001</v>
      </c>
      <c r="H51" s="10"/>
      <c r="I51" s="10"/>
      <c r="J51" s="10">
        <f t="shared" si="0"/>
        <v>27.56</v>
      </c>
      <c r="K51" s="41">
        <f t="shared" si="1"/>
        <v>28</v>
      </c>
    </row>
    <row r="52" spans="2:11" x14ac:dyDescent="0.15">
      <c r="B52" t="s">
        <v>1459</v>
      </c>
      <c r="D52" s="10">
        <v>24.17</v>
      </c>
      <c r="F52">
        <v>0</v>
      </c>
      <c r="G52" s="10">
        <v>24.17</v>
      </c>
      <c r="H52" s="10"/>
      <c r="I52" s="10"/>
      <c r="J52" s="10">
        <f t="shared" si="0"/>
        <v>24.17</v>
      </c>
      <c r="K52" s="41">
        <f t="shared" si="1"/>
        <v>24.56</v>
      </c>
    </row>
    <row r="53" spans="2:11" x14ac:dyDescent="0.15">
      <c r="B53" t="s">
        <v>1460</v>
      </c>
      <c r="C53" s="8">
        <v>39</v>
      </c>
      <c r="D53" s="10">
        <v>41.48</v>
      </c>
      <c r="F53">
        <v>39</v>
      </c>
      <c r="G53" s="10">
        <v>42.890319999999996</v>
      </c>
      <c r="H53" s="10"/>
      <c r="I53" s="10"/>
      <c r="J53" s="10">
        <f t="shared" si="0"/>
        <v>42.89</v>
      </c>
      <c r="K53" s="41">
        <f t="shared" si="1"/>
        <v>43.58</v>
      </c>
    </row>
    <row r="54" spans="2:11" x14ac:dyDescent="0.15">
      <c r="B54" t="s">
        <v>1461</v>
      </c>
      <c r="D54" s="10">
        <v>48.35</v>
      </c>
      <c r="F54">
        <v>0</v>
      </c>
      <c r="G54" s="10">
        <v>48.35</v>
      </c>
      <c r="H54" s="10"/>
      <c r="I54" s="10"/>
      <c r="J54" s="10">
        <f t="shared" si="0"/>
        <v>48.35</v>
      </c>
      <c r="K54" s="41">
        <f t="shared" si="1"/>
        <v>49.12</v>
      </c>
    </row>
    <row r="55" spans="2:11" x14ac:dyDescent="0.15">
      <c r="B55" t="s">
        <v>1462</v>
      </c>
      <c r="C55" s="8">
        <v>21</v>
      </c>
      <c r="D55" s="10">
        <v>64.52</v>
      </c>
      <c r="F55">
        <v>21</v>
      </c>
      <c r="G55" s="10">
        <v>66.713679999999997</v>
      </c>
      <c r="H55" s="10"/>
      <c r="I55" s="10"/>
      <c r="J55" s="10">
        <f t="shared" si="0"/>
        <v>66.709999999999994</v>
      </c>
      <c r="K55" s="41">
        <f t="shared" si="1"/>
        <v>67.78</v>
      </c>
    </row>
    <row r="56" spans="2:11" x14ac:dyDescent="0.15">
      <c r="B56" t="s">
        <v>1463</v>
      </c>
      <c r="D56" s="10">
        <v>72.53</v>
      </c>
      <c r="F56">
        <v>0</v>
      </c>
      <c r="G56" s="10">
        <v>72.53</v>
      </c>
      <c r="H56" s="10"/>
      <c r="I56" s="10"/>
      <c r="J56" s="10">
        <f t="shared" si="0"/>
        <v>72.53</v>
      </c>
      <c r="K56" s="41">
        <f t="shared" si="1"/>
        <v>73.69</v>
      </c>
    </row>
    <row r="57" spans="2:11" x14ac:dyDescent="0.15">
      <c r="B57" t="s">
        <v>1464</v>
      </c>
      <c r="C57" s="8">
        <v>1</v>
      </c>
      <c r="D57" s="10">
        <v>79.2</v>
      </c>
      <c r="F57">
        <v>1</v>
      </c>
      <c r="G57" s="10">
        <v>81.892800000000008</v>
      </c>
      <c r="H57" s="10"/>
      <c r="I57" s="10"/>
      <c r="J57" s="10">
        <f t="shared" si="0"/>
        <v>81.89</v>
      </c>
      <c r="K57" s="41">
        <f t="shared" si="1"/>
        <v>83.2</v>
      </c>
    </row>
    <row r="58" spans="2:11" x14ac:dyDescent="0.15">
      <c r="B58" t="s">
        <v>1465</v>
      </c>
      <c r="D58" s="10">
        <v>96.7</v>
      </c>
      <c r="F58">
        <v>0</v>
      </c>
      <c r="G58" s="10">
        <v>96.7</v>
      </c>
      <c r="H58" s="10"/>
      <c r="I58" s="10"/>
      <c r="J58" s="10">
        <f t="shared" si="0"/>
        <v>96.7</v>
      </c>
      <c r="K58" s="41">
        <f t="shared" si="1"/>
        <v>98.25</v>
      </c>
    </row>
    <row r="59" spans="2:11" x14ac:dyDescent="0.15">
      <c r="B59" t="s">
        <v>1466</v>
      </c>
      <c r="C59" s="8">
        <v>8</v>
      </c>
      <c r="D59" s="10">
        <v>99.84</v>
      </c>
      <c r="F59">
        <v>8</v>
      </c>
      <c r="G59" s="10">
        <v>103.23456</v>
      </c>
      <c r="H59" s="10"/>
      <c r="I59" s="10"/>
      <c r="J59" s="10">
        <f t="shared" si="0"/>
        <v>103.23</v>
      </c>
      <c r="K59" s="41">
        <f t="shared" si="1"/>
        <v>104.88</v>
      </c>
    </row>
    <row r="60" spans="2:11" x14ac:dyDescent="0.15">
      <c r="B60" t="s">
        <v>1467</v>
      </c>
      <c r="D60" s="10">
        <v>120.88</v>
      </c>
      <c r="F60">
        <v>0</v>
      </c>
      <c r="G60" s="10">
        <v>120.88</v>
      </c>
      <c r="H60" s="10"/>
      <c r="I60" s="10"/>
      <c r="J60" s="10">
        <f t="shared" si="0"/>
        <v>120.88</v>
      </c>
      <c r="K60" s="41">
        <f t="shared" si="1"/>
        <v>122.81</v>
      </c>
    </row>
    <row r="61" spans="2:11" x14ac:dyDescent="0.15">
      <c r="D61" s="10"/>
      <c r="G61" s="10"/>
      <c r="H61" s="10"/>
      <c r="I61" s="10"/>
      <c r="J61" s="10"/>
      <c r="K61" s="41"/>
    </row>
    <row r="62" spans="2:11" x14ac:dyDescent="0.15">
      <c r="B62" t="s">
        <v>1468</v>
      </c>
      <c r="C62" s="8">
        <v>7</v>
      </c>
      <c r="D62" s="10">
        <v>29.64</v>
      </c>
      <c r="F62">
        <v>7</v>
      </c>
      <c r="G62" s="10">
        <v>30.647760000000002</v>
      </c>
      <c r="H62" s="10"/>
      <c r="I62" s="10"/>
      <c r="J62" s="10">
        <f t="shared" si="0"/>
        <v>30.65</v>
      </c>
      <c r="K62" s="41">
        <f t="shared" si="1"/>
        <v>31.14</v>
      </c>
    </row>
    <row r="63" spans="2:11" x14ac:dyDescent="0.15">
      <c r="B63" t="s">
        <v>1469</v>
      </c>
      <c r="D63" s="10">
        <v>32.229999999999997</v>
      </c>
      <c r="F63">
        <v>0</v>
      </c>
      <c r="G63" s="10">
        <v>32.229999999999997</v>
      </c>
      <c r="H63" s="10"/>
      <c r="I63" s="10"/>
      <c r="J63" s="10">
        <f t="shared" si="0"/>
        <v>32.229999999999997</v>
      </c>
      <c r="K63" s="41">
        <f t="shared" si="1"/>
        <v>32.75</v>
      </c>
    </row>
    <row r="64" spans="2:11" x14ac:dyDescent="0.15">
      <c r="B64" t="s">
        <v>1470</v>
      </c>
      <c r="C64" s="8">
        <v>9</v>
      </c>
      <c r="D64" s="10">
        <v>59.26</v>
      </c>
      <c r="F64">
        <v>9</v>
      </c>
      <c r="G64" s="10">
        <v>61.274839999999998</v>
      </c>
      <c r="H64" s="10"/>
      <c r="I64" s="10"/>
      <c r="J64" s="10">
        <f t="shared" si="0"/>
        <v>61.27</v>
      </c>
      <c r="K64" s="41">
        <f t="shared" si="1"/>
        <v>62.25</v>
      </c>
    </row>
    <row r="65" spans="2:11" x14ac:dyDescent="0.15">
      <c r="B65" t="s">
        <v>1471</v>
      </c>
      <c r="D65" s="10">
        <v>64.47</v>
      </c>
      <c r="F65">
        <v>0</v>
      </c>
      <c r="G65" s="10">
        <v>64.47</v>
      </c>
      <c r="H65" s="10"/>
      <c r="I65" s="10"/>
      <c r="J65" s="10">
        <f t="shared" si="0"/>
        <v>64.47</v>
      </c>
      <c r="K65" s="41">
        <f t="shared" si="1"/>
        <v>65.5</v>
      </c>
    </row>
    <row r="66" spans="2:11" x14ac:dyDescent="0.15">
      <c r="B66" t="s">
        <v>1472</v>
      </c>
      <c r="C66" s="8">
        <v>9</v>
      </c>
      <c r="D66" s="10">
        <v>88.13</v>
      </c>
      <c r="F66">
        <v>9</v>
      </c>
      <c r="G66" s="10">
        <v>91.126419999999996</v>
      </c>
      <c r="H66" s="10"/>
      <c r="I66" s="10"/>
      <c r="J66" s="10">
        <f t="shared" si="0"/>
        <v>91.13</v>
      </c>
      <c r="K66" s="41">
        <f t="shared" si="1"/>
        <v>92.59</v>
      </c>
    </row>
    <row r="67" spans="2:11" x14ac:dyDescent="0.15">
      <c r="B67" t="s">
        <v>1473</v>
      </c>
      <c r="D67" s="10">
        <v>96.7</v>
      </c>
      <c r="F67">
        <v>0</v>
      </c>
      <c r="G67" s="10">
        <v>96.7</v>
      </c>
      <c r="H67" s="10"/>
      <c r="I67" s="10"/>
      <c r="J67" s="10">
        <f t="shared" si="0"/>
        <v>96.7</v>
      </c>
      <c r="K67" s="41">
        <f t="shared" si="1"/>
        <v>98.25</v>
      </c>
    </row>
    <row r="68" spans="2:11" x14ac:dyDescent="0.15">
      <c r="B68" t="s">
        <v>1474</v>
      </c>
      <c r="C68" s="8">
        <v>0</v>
      </c>
      <c r="D68" s="10">
        <v>115.89</v>
      </c>
      <c r="F68">
        <v>0</v>
      </c>
      <c r="G68" s="10">
        <v>119.83026000000001</v>
      </c>
      <c r="H68" s="10"/>
      <c r="I68" s="10"/>
      <c r="J68" s="10">
        <f t="shared" si="0"/>
        <v>119.83</v>
      </c>
      <c r="K68" s="41">
        <f t="shared" si="1"/>
        <v>121.75</v>
      </c>
    </row>
    <row r="69" spans="2:11" x14ac:dyDescent="0.15">
      <c r="B69" t="s">
        <v>1475</v>
      </c>
      <c r="D69" s="10">
        <v>128.94</v>
      </c>
      <c r="F69">
        <v>0</v>
      </c>
      <c r="G69" s="10">
        <v>128.94</v>
      </c>
      <c r="H69" s="10"/>
      <c r="I69" s="10"/>
      <c r="J69" s="10">
        <f t="shared" si="0"/>
        <v>128.94</v>
      </c>
      <c r="K69" s="41">
        <f t="shared" si="1"/>
        <v>131</v>
      </c>
    </row>
    <row r="70" spans="2:11" x14ac:dyDescent="0.15">
      <c r="B70" t="s">
        <v>1476</v>
      </c>
      <c r="C70" s="8">
        <v>6</v>
      </c>
      <c r="D70" s="10">
        <v>148.11000000000001</v>
      </c>
      <c r="F70">
        <v>6</v>
      </c>
      <c r="G70" s="10">
        <v>153.14574000000002</v>
      </c>
      <c r="H70" s="10"/>
      <c r="I70" s="10"/>
      <c r="J70" s="10">
        <f t="shared" si="0"/>
        <v>153.15</v>
      </c>
      <c r="K70" s="41">
        <f t="shared" si="1"/>
        <v>155.6</v>
      </c>
    </row>
    <row r="71" spans="2:11" x14ac:dyDescent="0.15">
      <c r="B71" t="s">
        <v>1477</v>
      </c>
      <c r="D71" s="10">
        <v>161.16999999999999</v>
      </c>
      <c r="F71">
        <v>0</v>
      </c>
      <c r="G71" s="10">
        <v>161.16999999999999</v>
      </c>
      <c r="H71" s="10"/>
      <c r="I71" s="10"/>
      <c r="J71" s="10">
        <f t="shared" si="0"/>
        <v>161.16999999999999</v>
      </c>
      <c r="K71" s="41">
        <f t="shared" si="1"/>
        <v>163.75</v>
      </c>
    </row>
    <row r="72" spans="2:11" x14ac:dyDescent="0.15">
      <c r="D72" s="10"/>
      <c r="G72" s="10"/>
      <c r="H72" s="10"/>
      <c r="I72" s="10"/>
      <c r="J72" s="10"/>
      <c r="K72" s="41"/>
    </row>
    <row r="73" spans="2:11" x14ac:dyDescent="0.15">
      <c r="B73" t="s">
        <v>1478</v>
      </c>
      <c r="C73" s="8">
        <v>0</v>
      </c>
      <c r="D73" s="10">
        <v>41.47</v>
      </c>
      <c r="F73">
        <v>0</v>
      </c>
      <c r="G73" s="10">
        <v>42.879980000000003</v>
      </c>
      <c r="H73" s="10"/>
      <c r="I73" s="10"/>
      <c r="J73" s="10">
        <f t="shared" ref="J73:J82" si="2">ROUND(G73,2)</f>
        <v>42.88</v>
      </c>
      <c r="K73" s="41">
        <f t="shared" ref="K73:K82" si="3">ROUND(J73*1.016,2)</f>
        <v>43.57</v>
      </c>
    </row>
    <row r="74" spans="2:11" x14ac:dyDescent="0.15">
      <c r="B74" t="s">
        <v>1479</v>
      </c>
      <c r="D74" s="10">
        <v>40.29</v>
      </c>
      <c r="F74">
        <v>0</v>
      </c>
      <c r="G74" s="10">
        <v>40.29</v>
      </c>
      <c r="H74" s="10"/>
      <c r="I74" s="10"/>
      <c r="J74" s="10">
        <f t="shared" si="2"/>
        <v>40.29</v>
      </c>
      <c r="K74" s="41">
        <f t="shared" si="3"/>
        <v>40.93</v>
      </c>
    </row>
    <row r="75" spans="2:11" x14ac:dyDescent="0.15">
      <c r="B75" t="s">
        <v>1480</v>
      </c>
      <c r="C75" s="8">
        <v>2</v>
      </c>
      <c r="D75" s="10">
        <v>66.66</v>
      </c>
      <c r="F75">
        <v>2</v>
      </c>
      <c r="G75" s="10">
        <v>68.926439999999999</v>
      </c>
      <c r="H75" s="10"/>
      <c r="I75" s="10"/>
      <c r="J75" s="10">
        <f t="shared" si="2"/>
        <v>68.930000000000007</v>
      </c>
      <c r="K75" s="41">
        <f t="shared" si="3"/>
        <v>70.03</v>
      </c>
    </row>
    <row r="76" spans="2:11" x14ac:dyDescent="0.15">
      <c r="B76" t="s">
        <v>1481</v>
      </c>
      <c r="D76" s="10">
        <v>80.58</v>
      </c>
      <c r="F76">
        <v>0</v>
      </c>
      <c r="G76" s="10">
        <v>80.58</v>
      </c>
      <c r="H76" s="10"/>
      <c r="I76" s="10"/>
      <c r="J76" s="10">
        <f t="shared" si="2"/>
        <v>80.58</v>
      </c>
      <c r="K76" s="41">
        <f t="shared" si="3"/>
        <v>81.87</v>
      </c>
    </row>
    <row r="77" spans="2:11" x14ac:dyDescent="0.15">
      <c r="B77" t="s">
        <v>1482</v>
      </c>
      <c r="C77" s="8">
        <v>1</v>
      </c>
      <c r="D77" s="10">
        <v>99.97</v>
      </c>
      <c r="F77">
        <v>1</v>
      </c>
      <c r="G77" s="10">
        <v>103.36898000000001</v>
      </c>
      <c r="H77" s="10"/>
      <c r="I77" s="10"/>
      <c r="J77" s="10">
        <f t="shared" si="2"/>
        <v>103.37</v>
      </c>
      <c r="K77" s="41">
        <f t="shared" si="3"/>
        <v>105.02</v>
      </c>
    </row>
    <row r="78" spans="2:11" x14ac:dyDescent="0.15">
      <c r="B78" t="s">
        <v>1483</v>
      </c>
      <c r="D78" s="10">
        <v>120.88</v>
      </c>
      <c r="F78">
        <v>0</v>
      </c>
      <c r="G78" s="10">
        <v>120.88</v>
      </c>
      <c r="H78" s="10"/>
      <c r="I78" s="10"/>
      <c r="J78" s="10">
        <f t="shared" si="2"/>
        <v>120.88</v>
      </c>
      <c r="K78" s="41">
        <f t="shared" si="3"/>
        <v>122.81</v>
      </c>
    </row>
    <row r="79" spans="2:11" x14ac:dyDescent="0.15">
      <c r="B79" t="s">
        <v>1484</v>
      </c>
      <c r="C79" s="8">
        <v>0</v>
      </c>
      <c r="D79" s="10">
        <v>127.45</v>
      </c>
      <c r="F79">
        <v>0</v>
      </c>
      <c r="G79" s="10">
        <v>131.7833</v>
      </c>
      <c r="H79" s="10"/>
      <c r="I79" s="10"/>
      <c r="J79" s="10">
        <f t="shared" si="2"/>
        <v>131.78</v>
      </c>
      <c r="K79" s="41">
        <f t="shared" si="3"/>
        <v>133.88999999999999</v>
      </c>
    </row>
    <row r="80" spans="2:11" x14ac:dyDescent="0.15">
      <c r="B80" t="s">
        <v>1485</v>
      </c>
      <c r="D80" s="10">
        <v>161.16999999999999</v>
      </c>
      <c r="F80">
        <v>0</v>
      </c>
      <c r="G80" s="10">
        <v>161.16999999999999</v>
      </c>
      <c r="H80" s="10"/>
      <c r="I80" s="10"/>
      <c r="J80" s="10">
        <f t="shared" si="2"/>
        <v>161.16999999999999</v>
      </c>
      <c r="K80" s="41">
        <f t="shared" si="3"/>
        <v>163.75</v>
      </c>
    </row>
    <row r="81" spans="2:11" x14ac:dyDescent="0.15">
      <c r="B81" t="s">
        <v>1486</v>
      </c>
      <c r="C81" s="8">
        <v>0</v>
      </c>
      <c r="D81" s="10">
        <v>159.84</v>
      </c>
      <c r="F81">
        <v>0</v>
      </c>
      <c r="G81" s="10">
        <v>165.27456000000001</v>
      </c>
      <c r="H81" s="10"/>
      <c r="I81" s="10"/>
      <c r="J81" s="10">
        <f t="shared" si="2"/>
        <v>165.27</v>
      </c>
      <c r="K81" s="41">
        <f t="shared" si="3"/>
        <v>167.91</v>
      </c>
    </row>
    <row r="82" spans="2:11" x14ac:dyDescent="0.15">
      <c r="B82" t="s">
        <v>1487</v>
      </c>
      <c r="D82" s="10">
        <v>201.47</v>
      </c>
      <c r="F82">
        <v>0</v>
      </c>
      <c r="G82" s="10">
        <v>201.47</v>
      </c>
      <c r="H82" s="10"/>
      <c r="I82" s="10"/>
      <c r="J82" s="10">
        <f t="shared" si="2"/>
        <v>201.47</v>
      </c>
      <c r="K82" s="41">
        <f t="shared" si="3"/>
        <v>204.69</v>
      </c>
    </row>
    <row r="83" spans="2:11" x14ac:dyDescent="0.15">
      <c r="D83" s="10"/>
      <c r="G83" s="10"/>
      <c r="H83" s="10"/>
      <c r="I83" s="10"/>
      <c r="J83" s="10"/>
    </row>
    <row r="84" spans="2:11" x14ac:dyDescent="0.15">
      <c r="B84" t="s">
        <v>1488</v>
      </c>
      <c r="D84" s="10"/>
      <c r="G84" s="10"/>
      <c r="H84" s="10"/>
      <c r="I84" s="10"/>
      <c r="J84" s="10"/>
    </row>
    <row r="85" spans="2:11" x14ac:dyDescent="0.15">
      <c r="B85" t="s">
        <v>1489</v>
      </c>
      <c r="D85" s="10"/>
      <c r="G85" s="10"/>
      <c r="H85" s="10"/>
      <c r="I85" s="10"/>
      <c r="J85" s="10"/>
    </row>
    <row r="86" spans="2:11" x14ac:dyDescent="0.15">
      <c r="B86" t="s">
        <v>1490</v>
      </c>
      <c r="G86" s="10"/>
      <c r="H86" s="10"/>
      <c r="I86" s="10"/>
      <c r="J86" s="10"/>
    </row>
    <row r="89" spans="2:11" ht="20" customHeight="1" x14ac:dyDescent="0.15">
      <c r="B89" s="34" t="s">
        <v>1491</v>
      </c>
      <c r="C89" s="35"/>
      <c r="D89" s="36"/>
      <c r="E89" s="36"/>
      <c r="F89" s="36"/>
      <c r="G89" s="36"/>
      <c r="H89" s="36"/>
      <c r="I89" s="36"/>
      <c r="J89" s="36"/>
      <c r="K89" s="37"/>
    </row>
    <row r="90" spans="2:11" ht="20" customHeight="1" thickBot="1" x14ac:dyDescent="0.2">
      <c r="B90" s="38" t="s">
        <v>1492</v>
      </c>
      <c r="C90" s="31"/>
      <c r="D90" s="32"/>
      <c r="E90" s="32"/>
      <c r="F90" s="32"/>
      <c r="G90" s="32"/>
      <c r="H90" s="32"/>
      <c r="I90" s="32"/>
      <c r="J90" s="32"/>
      <c r="K90" s="42"/>
    </row>
    <row r="91" spans="2:11" ht="10.5" customHeight="1" x14ac:dyDescent="0.15">
      <c r="B91" s="38"/>
      <c r="C91" s="33"/>
      <c r="D91" s="1"/>
      <c r="E91" s="1" t="s">
        <v>1493</v>
      </c>
      <c r="F91" s="1"/>
      <c r="G91" s="1"/>
      <c r="H91" s="1"/>
      <c r="I91" s="1"/>
      <c r="J91" s="1"/>
      <c r="K91" s="39"/>
    </row>
    <row r="92" spans="2:11" ht="20" customHeight="1" x14ac:dyDescent="0.15">
      <c r="B92" s="38"/>
      <c r="C92" s="33"/>
      <c r="D92" s="1"/>
      <c r="E92" s="1"/>
      <c r="F92" s="1"/>
      <c r="G92" s="1"/>
      <c r="H92" s="1"/>
      <c r="I92" s="1"/>
      <c r="J92" s="1"/>
      <c r="K92" s="39"/>
    </row>
    <row r="93" spans="2:11" ht="20" customHeight="1" thickBot="1" x14ac:dyDescent="0.2">
      <c r="B93" s="38" t="s">
        <v>1494</v>
      </c>
      <c r="C93" s="31"/>
      <c r="D93" s="32"/>
      <c r="E93" s="32"/>
      <c r="F93" s="32"/>
      <c r="G93" s="32"/>
      <c r="H93" s="32"/>
      <c r="I93" s="32"/>
      <c r="J93" s="32"/>
      <c r="K93" s="42"/>
    </row>
    <row r="94" spans="2:11" ht="9.75" customHeight="1" x14ac:dyDescent="0.15">
      <c r="B94" s="38"/>
      <c r="C94" s="33"/>
      <c r="D94" s="1"/>
      <c r="E94" s="1" t="s">
        <v>1493</v>
      </c>
      <c r="F94" s="1"/>
      <c r="G94" s="1"/>
      <c r="H94" s="1"/>
      <c r="I94" s="1"/>
      <c r="J94" s="1"/>
      <c r="K94" s="39"/>
    </row>
  </sheetData>
  <phoneticPr fontId="0" type="noConversion"/>
  <pageMargins left="0.75" right="0.75" top="0.78" bottom="1" header="0.78" footer="0.5"/>
  <pageSetup scale="80" orientation="portrait" r:id="rId1"/>
  <headerFooter alignWithMargins="0">
    <oddFooter>&amp;L&amp;D&amp;R&amp;F</oddFooter>
  </headerFooter>
  <rowBreaks count="1" manualBreakCount="1">
    <brk id="6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dbaf454-22da-428a-a0ab-015d770ebc13">
      <Terms xmlns="http://schemas.microsoft.com/office/infopath/2007/PartnerControls"/>
    </lcf76f155ced4ddcb4097134ff3c332f>
    <TaxCatchAll xmlns="c1873013-e565-4027-93fe-15a6a00f9aef" xsi:nil="true"/>
    <_dlc_DocId xmlns="c1873013-e565-4027-93fe-15a6a00f9aef">CGCID-2011988205-5152</_dlc_DocId>
    <_dlc_DocIdUrl xmlns="c1873013-e565-4027-93fe-15a6a00f9aef">
      <Url>https://citygreenconsulting.sharepoint.com/_layouts/15/DocIdRedir.aspx?ID=CGCID-2011988205-5152</Url>
      <Description>CGCID-2011988205-5152</Description>
    </_dlc_DocIdUrl>
    <SharedWithUsers xmlns="c1873013-e565-4027-93fe-15a6a00f9aef">
      <UserInfo>
        <DisplayName>Mike Balliet</DisplayName>
        <AccountId>10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556FC0CD99C745B4E8BE5FC95D04B1" ma:contentTypeVersion="13" ma:contentTypeDescription="Create a new document." ma:contentTypeScope="" ma:versionID="98c8eb5754583bc3fc4b2a8303d956e1">
  <xsd:schema xmlns:xsd="http://www.w3.org/2001/XMLSchema" xmlns:xs="http://www.w3.org/2001/XMLSchema" xmlns:p="http://schemas.microsoft.com/office/2006/metadata/properties" xmlns:ns2="c1873013-e565-4027-93fe-15a6a00f9aef" xmlns:ns3="fdbaf454-22da-428a-a0ab-015d770ebc13" targetNamespace="http://schemas.microsoft.com/office/2006/metadata/properties" ma:root="true" ma:fieldsID="066624aa9453ff0c5e9f6a7d4031b3fb" ns2:_="" ns3:_="">
    <xsd:import namespace="c1873013-e565-4027-93fe-15a6a00f9aef"/>
    <xsd:import namespace="fdbaf454-22da-428a-a0ab-015d770ebc1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73013-e565-4027-93fe-15a6a00f9a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cf36e6cc-b985-4bab-bbcc-d90751f17d5f}" ma:internalName="TaxCatchAll" ma:showField="CatchAllData" ma:web="c1873013-e565-4027-93fe-15a6a00f9a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af454-22da-428a-a0ab-015d770ebc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1371580-7ef5-4fe5-8f06-54ce35b2b9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B4D9C4-6C9D-43C6-A67B-0B69CAD78346}">
  <ds:schemaRefs>
    <ds:schemaRef ds:uri="c1873013-e565-4027-93fe-15a6a00f9aef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fdbaf454-22da-428a-a0ab-015d770ebc1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391899F-9EB9-4F6C-874E-038ECB2B3A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873013-e565-4027-93fe-15a6a00f9aef"/>
    <ds:schemaRef ds:uri="fdbaf454-22da-428a-a0ab-015d770ebc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D64BE7-6486-46EE-A4F4-7679937088C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A9298F5-F6C4-49AD-987C-1BC8D22846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Resi &amp; Roll Off Containers</vt:lpstr>
      <vt:lpstr>Commercial Trash List</vt:lpstr>
      <vt:lpstr>Commercial Recycle List</vt:lpstr>
      <vt:lpstr>City Facilities</vt:lpstr>
      <vt:lpstr>Dual Share Bin List</vt:lpstr>
      <vt:lpstr>DP Rprt</vt:lpstr>
      <vt:lpstr>Cola Increase</vt:lpstr>
      <vt:lpstr>'Commercial Trash List'!Print_Area</vt:lpstr>
      <vt:lpstr>'Dual Share Bin List'!Print_Area</vt:lpstr>
      <vt:lpstr>'Resi &amp; Roll Off Containers'!Print_Area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Mike Balliet</cp:lastModifiedBy>
  <cp:revision/>
  <dcterms:created xsi:type="dcterms:W3CDTF">2002-07-31T22:07:13Z</dcterms:created>
  <dcterms:modified xsi:type="dcterms:W3CDTF">2024-06-20T17:01:41Z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0x0101001B556FC0CD99C745B4E8BE5FC95D04B1</vt:lpwstr>
  </property>
  <property fmtid="{D5CDD505-2E9C-101B-9397-08002B2CF9AE}" pid="3" name="_dlc_DocIdItemGuid">
    <vt:lpwstr>66747539-e807-4bd3-9cdf-30d919d7e9a5</vt:lpwstr>
  </property>
  <property fmtid="{D5CDD505-2E9C-101B-9397-08002B2CF9AE}" pid="4" name="MediaServiceImageTags">
    <vt:lpwstr/>
  </property>
</Properties>
</file>